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arifas" sheetId="1" state="visible" r:id="rId1"/>
    <sheet xmlns:r="http://schemas.openxmlformats.org/officeDocument/2006/relationships" name="Resumen" sheetId="2" state="visible" r:id="rId2"/>
    <sheet xmlns:r="http://schemas.openxmlformats.org/officeDocument/2006/relationships" name="Instrucciones" sheetId="3" state="visible" r:id="rId3"/>
  </sheets>
  <definedNames>
    <definedName name="_xlnm._FilterDatabase" localSheetId="0" hidden="1">'Tarifas'!$A$2:$Z$102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4">
    <numFmt numFmtId="164" formatCode="DD/MM/YYYY"/>
    <numFmt numFmtId="165" formatCode="#.##0,00 &quot;€&quot;"/>
    <numFmt numFmtId="166" formatCode="0,0%"/>
    <numFmt numFmtId="167" formatCode="0,0"/>
  </numFmts>
  <fonts count="6">
    <font>
      <name val="Calibri"/>
      <family val="2"/>
      <color theme="1"/>
      <sz val="11"/>
      <scheme val="minor"/>
    </font>
    <font>
      <name val="Calibri"/>
      <b val="1"/>
      <color rgb="00FFFFFF"/>
      <sz val="16"/>
    </font>
    <font>
      <name val="Calibri"/>
      <b val="1"/>
      <color rgb="00FFFFFF"/>
      <sz val="11"/>
    </font>
    <font>
      <name val="Calibri"/>
      <color rgb="001F2937"/>
      <sz val="10"/>
    </font>
    <font>
      <name val="Calibri"/>
      <b val="1"/>
      <color rgb="001F2937"/>
      <sz val="10"/>
    </font>
    <font>
      <name val="Calibri"/>
      <b val="1"/>
      <color rgb="00FFFFFF"/>
      <sz val="10"/>
    </font>
  </fonts>
  <fills count="10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0FDFA"/>
      </patternFill>
    </fill>
    <fill>
      <patternFill patternType="solid">
        <fgColor rgb="00FFFBEB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E2E8F0"/>
      </patternFill>
    </fill>
    <fill>
      <patternFill patternType="solid">
        <fgColor rgb="0022C55E"/>
      </patternFill>
    </fill>
    <fill>
      <patternFill patternType="solid">
        <fgColor rgb="00DC2626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56">
    <xf numFmtId="0" fontId="0" fillId="0" borderId="0" pivotButton="0" quotePrefix="0" xfId="0"/>
    <xf numFmtId="0" fontId="1" fillId="2" borderId="1" applyAlignment="1" pivotButton="0" quotePrefix="0" xfId="0">
      <alignment horizontal="left" vertical="center" wrapText="1"/>
    </xf>
    <xf numFmtId="0" fontId="0" fillId="0" borderId="4" pivotButton="0" quotePrefix="0" xfId="0"/>
    <xf numFmtId="0" fontId="0" fillId="0" borderId="5" pivotButton="0" quotePrefix="0" xfId="0"/>
    <xf numFmtId="0" fontId="2" fillId="2" borderId="1" applyAlignment="1" pivotButton="0" quotePrefix="0" xfId="0">
      <alignment horizontal="center" vertical="center" wrapText="1"/>
    </xf>
    <xf numFmtId="1" fontId="3" fillId="4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 vertical="center" wrapText="1"/>
    </xf>
    <xf numFmtId="164" fontId="3" fillId="4" borderId="1" applyAlignment="1" pivotButton="0" quotePrefix="0" xfId="0">
      <alignment horizontal="center" vertical="center" wrapText="1"/>
    </xf>
    <xf numFmtId="1" fontId="3" fillId="3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6" fontId="3" fillId="4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center" vertical="center" wrapText="1"/>
    </xf>
    <xf numFmtId="167" fontId="3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1" fontId="3" fillId="5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left" vertical="center" wrapText="1"/>
    </xf>
    <xf numFmtId="0" fontId="2" fillId="6" borderId="1" applyAlignment="1" pivotButton="0" quotePrefix="0" xfId="0">
      <alignment horizontal="center" vertical="center" wrapText="1"/>
    </xf>
    <xf numFmtId="0" fontId="4" fillId="7" borderId="1" applyAlignment="1" pivotButton="0" quotePrefix="0" xfId="0">
      <alignment horizontal="left" vertical="center" wrapText="1"/>
    </xf>
    <xf numFmtId="165" fontId="4" fillId="5" borderId="1" applyAlignment="1" pivotButton="0" quotePrefix="0" xfId="0">
      <alignment horizontal="right" vertical="center"/>
    </xf>
    <xf numFmtId="1" fontId="4" fillId="5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0" fontId="3" fillId="3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center" vertical="center" wrapText="1"/>
    </xf>
    <xf numFmtId="0" fontId="4" fillId="7" borderId="1" applyAlignment="1" pivotButton="0" quotePrefix="0" xfId="0">
      <alignment horizontal="center" vertical="center" wrapText="1"/>
    </xf>
    <xf numFmtId="1" fontId="4" fillId="7" borderId="1" applyAlignment="1" pivotButton="0" quotePrefix="0" xfId="0">
      <alignment horizontal="center" vertical="center" wrapText="1"/>
    </xf>
    <xf numFmtId="165" fontId="4" fillId="7" borderId="1" applyAlignment="1" pivotButton="0" quotePrefix="0" xfId="0">
      <alignment horizontal="right" vertical="center"/>
    </xf>
    <xf numFmtId="166" fontId="4" fillId="7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top" wrapText="1"/>
    </xf>
    <xf numFmtId="0" fontId="0" fillId="3" borderId="1" pivotButton="0" quotePrefix="0" xfId="0"/>
    <xf numFmtId="0" fontId="3" fillId="5" borderId="1" applyAlignment="1" pivotButton="0" quotePrefix="0" xfId="0">
      <alignment horizontal="left" vertical="top" wrapText="1"/>
    </xf>
    <xf numFmtId="0" fontId="0" fillId="5" borderId="1" pivotButton="0" quotePrefix="0" xfId="0"/>
    <xf numFmtId="0" fontId="3" fillId="4" borderId="1" applyAlignment="1" pivotButton="0" quotePrefix="0" xfId="0">
      <alignment horizontal="left" vertical="top" wrapText="1"/>
    </xf>
    <xf numFmtId="0" fontId="5" fillId="8" borderId="1" applyAlignment="1" pivotButton="0" quotePrefix="0" xfId="0">
      <alignment horizontal="left" vertical="top" wrapText="1"/>
    </xf>
    <xf numFmtId="0" fontId="5" fillId="9" borderId="1" applyAlignment="1" pivotButton="0" quotePrefix="0" xfId="0">
      <alignment horizontal="left" vertical="top" wrapText="1"/>
    </xf>
    <xf numFmtId="164" fontId="3" fillId="4" borderId="1" applyAlignment="1" pivotButton="0" quotePrefix="0" xfId="0">
      <alignment horizontal="center" vertical="center" wrapText="1"/>
    </xf>
    <xf numFmtId="165" fontId="3" fillId="4" borderId="1" applyAlignment="1" pivotButton="0" quotePrefix="0" xfId="0">
      <alignment horizontal="center" vertical="center" wrapText="1"/>
    </xf>
    <xf numFmtId="166" fontId="3" fillId="4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center" vertical="center" wrapText="1"/>
    </xf>
    <xf numFmtId="167" fontId="3" fillId="3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165" fontId="4" fillId="5" borderId="1" applyAlignment="1" pivotButton="0" quotePrefix="0" xfId="0">
      <alignment horizontal="right" vertical="center"/>
    </xf>
    <xf numFmtId="166" fontId="4" fillId="5" borderId="1" applyAlignment="1" pivotButton="0" quotePrefix="0" xfId="0">
      <alignment horizontal="right" vertical="center"/>
    </xf>
    <xf numFmtId="165" fontId="3" fillId="3" borderId="1" applyAlignment="1" pivotButton="0" quotePrefix="0" xfId="0">
      <alignment horizontal="right" vertical="center"/>
    </xf>
    <xf numFmtId="166" fontId="3" fillId="3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right" vertical="center"/>
    </xf>
    <xf numFmtId="166" fontId="3" fillId="5" borderId="1" applyAlignment="1" pivotButton="0" quotePrefix="0" xfId="0">
      <alignment horizontal="center" vertical="center" wrapText="1"/>
    </xf>
    <xf numFmtId="165" fontId="4" fillId="7" borderId="1" applyAlignment="1" pivotButton="0" quotePrefix="0" xfId="0">
      <alignment horizontal="right" vertical="center"/>
    </xf>
    <xf numFmtId="166" fontId="4" fillId="7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ont>
        <name val="Calibri"/>
        <b val="1"/>
        <color rgb="00FFFFFF"/>
        <sz val="10"/>
      </font>
      <fill>
        <patternFill patternType="solid">
          <fgColor rgb="00DC2626"/>
        </patternFill>
      </fill>
    </dxf>
    <dxf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Ingresos previstos por temporada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'Resumen'!E11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'Resumen'!$A$12:$A$14</f>
            </numRef>
          </cat>
          <val>
            <numRef>
              <f>'Resumen'!$E$12:$E$14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Temporada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Ingresos previstos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Tarifa efectiva media por vivienda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'Tarifas'!Q2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'Tarifas'!$C$3:$C$102</f>
            </numRef>
          </cat>
          <val>
            <numRef>
              <f>'Tarifas'!$Q$3:$Q$102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Tarifa efectiva media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Vivienda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Distribución de ingresos por municipio</a:t>
            </a:r>
          </a:p>
        </rich>
      </tx>
    </title>
    <plotArea>
      <pieChart>
        <varyColors val="1"/>
        <ser>
          <idx val="0"/>
          <order val="0"/>
          <tx>
            <strRef>
              <f>'Tarifas'!T2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'Tarifas'!$E$3:$E$102</f>
            </numRef>
          </cat>
          <val>
            <numRef>
              <f>'Tarifas'!$T$3:$T$102</f>
            </numRef>
          </val>
        </ser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0</col>
      <colOff>0</colOff>
      <row>16</row>
      <rowOff>0</rowOff>
    </from>
    <ext cx="504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8</col>
      <colOff>0</colOff>
      <row>16</row>
      <rowOff>0</rowOff>
    </from>
    <ext cx="540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33</row>
      <rowOff>0</rowOff>
    </from>
    <ext cx="5040000" cy="324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102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29" customWidth="1" min="3" max="3"/>
    <col width="32" customWidth="1" min="4" max="4"/>
    <col width="19" customWidth="1" min="5" max="5"/>
    <col width="22" customWidth="1" min="6" max="6"/>
    <col width="24" customWidth="1" min="7" max="7"/>
    <col width="19" customWidth="1" min="8" max="8"/>
    <col width="13" customWidth="1" min="9" max="9"/>
    <col width="14" customWidth="1" min="10" max="10"/>
    <col width="14" customWidth="1" min="11" max="11"/>
    <col width="14" customWidth="1" min="12" max="12"/>
    <col width="19" customWidth="1" min="13" max="13"/>
    <col width="21" customWidth="1" min="14" max="14"/>
    <col width="20" customWidth="1" min="15" max="15"/>
    <col width="23" customWidth="1" min="16" max="16"/>
    <col width="23" customWidth="1" min="17" max="17"/>
    <col width="21" customWidth="1" min="18" max="18"/>
    <col width="17" customWidth="1" min="19" max="19"/>
    <col width="22" customWidth="1" min="20" max="20"/>
    <col width="21" customWidth="1" min="21" max="21"/>
    <col width="22" customWidth="1" min="22" max="22"/>
    <col width="22" customWidth="1" min="23" max="23"/>
    <col width="20" customWidth="1" min="24" max="24"/>
    <col width="22" customWidth="1" min="25" max="25"/>
    <col width="18" customWidth="1" min="26" max="26"/>
  </cols>
  <sheetData>
    <row r="1" ht="28" customHeight="1">
      <c r="A1" s="1" t="inlineStr">
        <is>
          <t>Planificador de tarifas por temporada · Alquiler turístico 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  <c r="Y1" s="2" t="n"/>
      <c r="Z1" s="3" t="n"/>
    </row>
    <row r="2" ht="38" customHeight="1">
      <c r="A2" s="4" t="inlineStr">
        <is>
          <t>ID tarifa</t>
        </is>
      </c>
      <c r="B2" s="4" t="inlineStr">
        <is>
          <t>ID vivienda</t>
        </is>
      </c>
      <c r="C2" s="4" t="inlineStr">
        <is>
          <t>Nombre vivienda</t>
        </is>
      </c>
      <c r="D2" s="4" t="inlineStr">
        <is>
          <t>Dirección</t>
        </is>
      </c>
      <c r="E2" s="4" t="inlineStr">
        <is>
          <t>Municipio</t>
        </is>
      </c>
      <c r="F2" s="4" t="inlineStr">
        <is>
          <t>Comunidad autónoma</t>
        </is>
      </c>
      <c r="G2" s="4" t="inlineStr">
        <is>
          <t>Referencia catastral</t>
        </is>
      </c>
      <c r="H2" s="4" t="inlineStr">
        <is>
          <t>Licencia turística</t>
        </is>
      </c>
      <c r="I2" s="4" t="inlineStr">
        <is>
          <t>Temporada</t>
        </is>
      </c>
      <c r="J2" s="4" t="inlineStr">
        <is>
          <t>Fecha inicio</t>
        </is>
      </c>
      <c r="K2" s="4" t="inlineStr">
        <is>
          <t>Fecha fin</t>
        </is>
      </c>
      <c r="L2" s="4" t="inlineStr">
        <is>
          <t>Noches periodo</t>
        </is>
      </c>
      <c r="M2" s="4" t="inlineStr">
        <is>
          <t>Tarifa noche base (€)</t>
        </is>
      </c>
      <c r="N2" s="4" t="inlineStr">
        <is>
          <t>Suplemento fin de semana (%)</t>
        </is>
      </c>
      <c r="O2" s="4" t="inlineStr">
        <is>
          <t>Tarifa fin de semana (€)</t>
        </is>
      </c>
      <c r="P2" s="4" t="inlineStr">
        <is>
          <t>Descuento estancia larga (%)</t>
        </is>
      </c>
      <c r="Q2" s="4" t="inlineStr">
        <is>
          <t>Tarifa efectiva media (€)</t>
        </is>
      </c>
      <c r="R2" s="4" t="inlineStr">
        <is>
          <t>Ocupación prevista (%)</t>
        </is>
      </c>
      <c r="S2" s="4" t="inlineStr">
        <is>
          <t>Noches estimadas</t>
        </is>
      </c>
      <c r="T2" s="4" t="inlineStr">
        <is>
          <t>Ingresos previstos (€)</t>
        </is>
      </c>
      <c r="U2" s="4" t="inlineStr">
        <is>
          <t>Limpieza por reserva (€)</t>
        </is>
      </c>
      <c r="V2" s="4" t="inlineStr">
        <is>
          <t>Comisión plataforma (%)</t>
        </is>
      </c>
      <c r="W2" s="4" t="inlineStr">
        <is>
          <t>Comisión plataforma (€)</t>
        </is>
      </c>
      <c r="X2" s="4" t="inlineStr">
        <is>
          <t>Gastos estimados (€)</t>
        </is>
      </c>
      <c r="Y2" s="4" t="inlineStr">
        <is>
          <t>Beneficio previsto (€)</t>
        </is>
      </c>
      <c r="Z2" s="4" t="inlineStr">
        <is>
          <t>Estado</t>
        </is>
      </c>
    </row>
    <row r="3">
      <c r="A3" s="5" t="n">
        <v>1001</v>
      </c>
      <c r="B3" s="6" t="inlineStr">
        <is>
          <t>VIV-001</t>
        </is>
      </c>
      <c r="C3" s="7" t="inlineStr">
        <is>
          <t>Ático Retiro · María García</t>
        </is>
      </c>
      <c r="D3" s="7" t="inlineStr">
        <is>
          <t>Calle Alcalá 128, 4ºA</t>
        </is>
      </c>
      <c r="E3" s="7" t="inlineStr">
        <is>
          <t>Madrid</t>
        </is>
      </c>
      <c r="F3" s="7" t="inlineStr">
        <is>
          <t>Comunidad de Madrid</t>
        </is>
      </c>
      <c r="G3" s="7" t="inlineStr">
        <is>
          <t>9876501VK4797N0001AB</t>
        </is>
      </c>
      <c r="H3" s="7" t="inlineStr">
        <is>
          <t>VT-2026-M-001</t>
        </is>
      </c>
      <c r="I3" s="7" t="inlineStr">
        <is>
          <t>Baja</t>
        </is>
      </c>
      <c r="J3" s="41" t="n">
        <v>46032</v>
      </c>
      <c r="K3" s="41" t="n">
        <v>46053</v>
      </c>
      <c r="L3" s="9">
        <f>IF(OR(J3="",K3=""),"",K3-J3+1)</f>
        <v/>
      </c>
      <c r="M3" s="42" t="n">
        <v>125</v>
      </c>
      <c r="N3" s="43" t="n">
        <v>0.1</v>
      </c>
      <c r="O3" s="44">
        <f>IF(M3="","",M3*(1+N3))</f>
        <v/>
      </c>
      <c r="P3" s="43" t="n">
        <v>0.08</v>
      </c>
      <c r="Q3" s="44">
        <f>IF(O3="","",O3*(1-P3))</f>
        <v/>
      </c>
      <c r="R3" s="43" t="n">
        <v>0.62</v>
      </c>
      <c r="S3" s="45">
        <f>IF(OR(L3="",R3=""),"",L3*R3)</f>
        <v/>
      </c>
      <c r="T3" s="44">
        <f>IF(OR(S3="",Q3=""),"",S3*Q3)</f>
        <v/>
      </c>
      <c r="U3" s="42" t="n">
        <v>70</v>
      </c>
      <c r="V3" s="43" t="n">
        <v>0.15</v>
      </c>
      <c r="W3" s="44">
        <f>IF(OR(T3="",V3=""),"",T3*V3)</f>
        <v/>
      </c>
      <c r="X3" s="42" t="n">
        <v>650</v>
      </c>
      <c r="Y3" s="44">
        <f>IF(T3="","",T3-W3-X3)</f>
        <v/>
      </c>
      <c r="Z3" s="14">
        <f>IF(R3="","",IF(R3&gt;=0.75,"Rentable","Revisar tarifa"))</f>
        <v/>
      </c>
    </row>
    <row r="4">
      <c r="A4" s="5" t="n">
        <v>1002</v>
      </c>
      <c r="B4" s="6" t="inlineStr">
        <is>
          <t>VIV-002</t>
        </is>
      </c>
      <c r="C4" s="7" t="inlineStr">
        <is>
          <t>Loft Diagonal · Antonio López</t>
        </is>
      </c>
      <c r="D4" s="7" t="inlineStr">
        <is>
          <t>Avenida Diagonal 405, 6º2ª</t>
        </is>
      </c>
      <c r="E4" s="7" t="inlineStr">
        <is>
          <t>Barcelona</t>
        </is>
      </c>
      <c r="F4" s="7" t="inlineStr">
        <is>
          <t>Cataluña</t>
        </is>
      </c>
      <c r="G4" s="7" t="inlineStr">
        <is>
          <t>1234506DF3813A0001CD</t>
        </is>
      </c>
      <c r="H4" s="7" t="inlineStr">
        <is>
          <t>HUTB-2026-002</t>
        </is>
      </c>
      <c r="I4" s="7" t="inlineStr">
        <is>
          <t>Media</t>
        </is>
      </c>
      <c r="J4" s="41" t="n">
        <v>46068</v>
      </c>
      <c r="K4" s="41" t="n">
        <v>46112</v>
      </c>
      <c r="L4" s="15">
        <f>IF(OR(J4="",K4=""),"",K4-J4+1)</f>
        <v/>
      </c>
      <c r="M4" s="42" t="n">
        <v>210</v>
      </c>
      <c r="N4" s="43" t="n">
        <v>0.15</v>
      </c>
      <c r="O4" s="46">
        <f>IF(M4="","",M4*(1+N4))</f>
        <v/>
      </c>
      <c r="P4" s="43" t="n">
        <v>0.05</v>
      </c>
      <c r="Q4" s="46">
        <f>IF(O4="","",O4*(1-P4))</f>
        <v/>
      </c>
      <c r="R4" s="43" t="n">
        <v>0.78</v>
      </c>
      <c r="S4" s="47">
        <f>IF(OR(L4="",R4=""),"",L4*R4)</f>
        <v/>
      </c>
      <c r="T4" s="46">
        <f>IF(OR(S4="",Q4=""),"",S4*Q4)</f>
        <v/>
      </c>
      <c r="U4" s="42" t="n">
        <v>105</v>
      </c>
      <c r="V4" s="43" t="n">
        <v>0.15</v>
      </c>
      <c r="W4" s="46">
        <f>IF(OR(T4="",V4=""),"",T4*V4)</f>
        <v/>
      </c>
      <c r="X4" s="42" t="n">
        <v>1450</v>
      </c>
      <c r="Y4" s="46">
        <f>IF(T4="","",T4-W4-X4)</f>
        <v/>
      </c>
      <c r="Z4" s="18">
        <f>IF(R4="","",IF(R4&gt;=0.75,"Rentable","Revisar tarifa"))</f>
        <v/>
      </c>
    </row>
    <row r="5">
      <c r="A5" s="5" t="n">
        <v>1003</v>
      </c>
      <c r="B5" s="6" t="inlineStr">
        <is>
          <t>VIV-003</t>
        </is>
      </c>
      <c r="C5" s="7" t="inlineStr">
        <is>
          <t>Estudio Larios · Carmen Ruiz</t>
        </is>
      </c>
      <c r="D5" s="7" t="inlineStr">
        <is>
          <t>Calle Larios 14, 2ºB</t>
        </is>
      </c>
      <c r="E5" s="7" t="inlineStr">
        <is>
          <t>Málaga</t>
        </is>
      </c>
      <c r="F5" s="7" t="inlineStr">
        <is>
          <t>Andalucía</t>
        </is>
      </c>
      <c r="G5" s="7" t="inlineStr">
        <is>
          <t>4567802UF7646S0001EF</t>
        </is>
      </c>
      <c r="H5" s="7" t="inlineStr">
        <is>
          <t>VFT-MA-2026-003</t>
        </is>
      </c>
      <c r="I5" s="7" t="inlineStr">
        <is>
          <t>Media</t>
        </is>
      </c>
      <c r="J5" s="41" t="n">
        <v>46113</v>
      </c>
      <c r="K5" s="41" t="n">
        <v>46188</v>
      </c>
      <c r="L5" s="9">
        <f>IF(OR(J5="",K5=""),"",K5-J5+1)</f>
        <v/>
      </c>
      <c r="M5" s="42" t="n">
        <v>95</v>
      </c>
      <c r="N5" s="43" t="n">
        <v>0.12</v>
      </c>
      <c r="O5" s="44">
        <f>IF(M5="","",M5*(1+N5))</f>
        <v/>
      </c>
      <c r="P5" s="43" t="n">
        <v>0.07000000000000001</v>
      </c>
      <c r="Q5" s="44">
        <f>IF(O5="","",O5*(1-P5))</f>
        <v/>
      </c>
      <c r="R5" s="43" t="n">
        <v>0.72</v>
      </c>
      <c r="S5" s="45">
        <f>IF(OR(L5="",R5=""),"",L5*R5)</f>
        <v/>
      </c>
      <c r="T5" s="44">
        <f>IF(OR(S5="",Q5=""),"",S5*Q5)</f>
        <v/>
      </c>
      <c r="U5" s="42" t="n">
        <v>65</v>
      </c>
      <c r="V5" s="43" t="n">
        <v>0.12</v>
      </c>
      <c r="W5" s="44">
        <f>IF(OR(T5="",V5=""),"",T5*V5)</f>
        <v/>
      </c>
      <c r="X5" s="42" t="n">
        <v>820</v>
      </c>
      <c r="Y5" s="44">
        <f>IF(T5="","",T5-W5-X5)</f>
        <v/>
      </c>
      <c r="Z5" s="14">
        <f>IF(R5="","",IF(R5&gt;=0.75,"Rentable","Revisar tarifa"))</f>
        <v/>
      </c>
    </row>
    <row r="6">
      <c r="A6" s="5" t="n">
        <v>1004</v>
      </c>
      <c r="B6" s="6" t="inlineStr">
        <is>
          <t>VIV-004</t>
        </is>
      </c>
      <c r="C6" s="7" t="inlineStr">
        <is>
          <t>Casa Alameda · José Martínez</t>
        </is>
      </c>
      <c r="D6" s="7" t="inlineStr">
        <is>
          <t>Calle Sierpes 8, 1º</t>
        </is>
      </c>
      <c r="E6" s="7" t="inlineStr">
        <is>
          <t>Sevilla</t>
        </is>
      </c>
      <c r="F6" s="7" t="inlineStr">
        <is>
          <t>Andalucía</t>
        </is>
      </c>
      <c r="G6" s="7" t="inlineStr">
        <is>
          <t>7654301TG3475D0001GH</t>
        </is>
      </c>
      <c r="H6" s="7" t="inlineStr">
        <is>
          <t>VFT-SE-2026-004</t>
        </is>
      </c>
      <c r="I6" s="7" t="inlineStr">
        <is>
          <t>Alta</t>
        </is>
      </c>
      <c r="J6" s="41" t="n">
        <v>46193</v>
      </c>
      <c r="K6" s="41" t="n">
        <v>46265</v>
      </c>
      <c r="L6" s="15">
        <f>IF(OR(J6="",K6=""),"",K6-J6+1)</f>
        <v/>
      </c>
      <c r="M6" s="42" t="n">
        <v>180</v>
      </c>
      <c r="N6" s="43" t="n">
        <v>0.2</v>
      </c>
      <c r="O6" s="46">
        <f>IF(M6="","",M6*(1+N6))</f>
        <v/>
      </c>
      <c r="P6" s="43" t="n">
        <v>0.04</v>
      </c>
      <c r="Q6" s="46">
        <f>IF(O6="","",O6*(1-P6))</f>
        <v/>
      </c>
      <c r="R6" s="43" t="n">
        <v>0.88</v>
      </c>
      <c r="S6" s="47">
        <f>IF(OR(L6="",R6=""),"",L6*R6)</f>
        <v/>
      </c>
      <c r="T6" s="46">
        <f>IF(OR(S6="",Q6=""),"",S6*Q6)</f>
        <v/>
      </c>
      <c r="U6" s="42" t="n">
        <v>110</v>
      </c>
      <c r="V6" s="43" t="n">
        <v>0.1</v>
      </c>
      <c r="W6" s="46">
        <f>IF(OR(T6="",V6=""),"",T6*V6)</f>
        <v/>
      </c>
      <c r="X6" s="42" t="n">
        <v>1600</v>
      </c>
      <c r="Y6" s="46">
        <f>IF(T6="","",T6-W6-X6)</f>
        <v/>
      </c>
      <c r="Z6" s="18">
        <f>IF(R6="","",IF(R6&gt;=0.75,"Rentable","Revisar tarifa"))</f>
        <v/>
      </c>
    </row>
    <row r="7">
      <c r="A7" s="5" t="n">
        <v>1005</v>
      </c>
      <c r="B7" s="6" t="inlineStr">
        <is>
          <t>VIV-005</t>
        </is>
      </c>
      <c r="C7" s="7" t="inlineStr">
        <is>
          <t>Apartamento Colón · Laura Fernández</t>
        </is>
      </c>
      <c r="D7" s="7" t="inlineStr">
        <is>
          <t>Calle Colón 22, 5ºC</t>
        </is>
      </c>
      <c r="E7" s="7" t="inlineStr">
        <is>
          <t>Valencia</t>
        </is>
      </c>
      <c r="F7" s="7" t="inlineStr">
        <is>
          <t>Comunidad Valenciana</t>
        </is>
      </c>
      <c r="G7" s="7" t="inlineStr">
        <is>
          <t>2345607YJ2784P0001IJ</t>
        </is>
      </c>
      <c r="H7" s="7" t="inlineStr">
        <is>
          <t>VT-2026-V-005</t>
        </is>
      </c>
      <c r="I7" s="7" t="inlineStr">
        <is>
          <t>Alta</t>
        </is>
      </c>
      <c r="J7" s="41" t="n">
        <v>46204</v>
      </c>
      <c r="K7" s="41" t="n">
        <v>46265</v>
      </c>
      <c r="L7" s="9">
        <f>IF(OR(J7="",K7=""),"",K7-J7+1)</f>
        <v/>
      </c>
      <c r="M7" s="42" t="n">
        <v>150</v>
      </c>
      <c r="N7" s="43" t="n">
        <v>0.18</v>
      </c>
      <c r="O7" s="44">
        <f>IF(M7="","",M7*(1+N7))</f>
        <v/>
      </c>
      <c r="P7" s="43" t="n">
        <v>0.05</v>
      </c>
      <c r="Q7" s="44">
        <f>IF(O7="","",O7*(1-P7))</f>
        <v/>
      </c>
      <c r="R7" s="43" t="n">
        <v>0.84</v>
      </c>
      <c r="S7" s="45">
        <f>IF(OR(L7="",R7=""),"",L7*R7)</f>
        <v/>
      </c>
      <c r="T7" s="44">
        <f>IF(OR(S7="",Q7=""),"",S7*Q7)</f>
        <v/>
      </c>
      <c r="U7" s="42" t="n">
        <v>95</v>
      </c>
      <c r="V7" s="43" t="n">
        <v>0.12</v>
      </c>
      <c r="W7" s="44">
        <f>IF(OR(T7="",V7=""),"",T7*V7)</f>
        <v/>
      </c>
      <c r="X7" s="42" t="n">
        <v>1250</v>
      </c>
      <c r="Y7" s="44">
        <f>IF(T7="","",T7-W7-X7)</f>
        <v/>
      </c>
      <c r="Z7" s="14">
        <f>IF(R7="","",IF(R7&gt;=0.75,"Rentable","Revisar tarifa"))</f>
        <v/>
      </c>
    </row>
    <row r="8">
      <c r="A8" s="5" t="n">
        <v>1006</v>
      </c>
      <c r="B8" s="6" t="inlineStr">
        <is>
          <t>VIV-006</t>
        </is>
      </c>
      <c r="C8" s="7" t="inlineStr">
        <is>
          <t>Mirador Explanada · María García</t>
        </is>
      </c>
      <c r="D8" s="7" t="inlineStr">
        <is>
          <t>Explanada de España 7, 3ºA</t>
        </is>
      </c>
      <c r="E8" s="7" t="inlineStr">
        <is>
          <t>Alicante</t>
        </is>
      </c>
      <c r="F8" s="7" t="inlineStr">
        <is>
          <t>Comunidad Valenciana</t>
        </is>
      </c>
      <c r="G8" s="7" t="inlineStr">
        <is>
          <t>8912304XH1673L0001KL</t>
        </is>
      </c>
      <c r="H8" s="7" t="inlineStr">
        <is>
          <t>VT-2026-A-006</t>
        </is>
      </c>
      <c r="I8" s="7" t="inlineStr">
        <is>
          <t>Media</t>
        </is>
      </c>
      <c r="J8" s="41" t="n">
        <v>46266</v>
      </c>
      <c r="K8" s="41" t="n">
        <v>46295</v>
      </c>
      <c r="L8" s="15">
        <f>IF(OR(J8="",K8=""),"",K8-J8+1)</f>
        <v/>
      </c>
      <c r="M8" s="42" t="n">
        <v>125</v>
      </c>
      <c r="N8" s="43" t="n">
        <v>0.15</v>
      </c>
      <c r="O8" s="46">
        <f>IF(M8="","",M8*(1+N8))</f>
        <v/>
      </c>
      <c r="P8" s="43" t="n">
        <v>0.06</v>
      </c>
      <c r="Q8" s="46">
        <f>IF(O8="","",O8*(1-P8))</f>
        <v/>
      </c>
      <c r="R8" s="43" t="n">
        <v>0.76</v>
      </c>
      <c r="S8" s="47">
        <f>IF(OR(L8="",R8=""),"",L8*R8)</f>
        <v/>
      </c>
      <c r="T8" s="46">
        <f>IF(OR(S8="",Q8=""),"",S8*Q8)</f>
        <v/>
      </c>
      <c r="U8" s="42" t="n">
        <v>80</v>
      </c>
      <c r="V8" s="43" t="n">
        <v>0.1</v>
      </c>
      <c r="W8" s="46">
        <f>IF(OR(T8="",V8=""),"",T8*V8)</f>
        <v/>
      </c>
      <c r="X8" s="42" t="n">
        <v>780</v>
      </c>
      <c r="Y8" s="46">
        <f>IF(T8="","",T8-W8-X8)</f>
        <v/>
      </c>
      <c r="Z8" s="18">
        <f>IF(R8="","",IF(R8&gt;=0.75,"Rentable","Revisar tarifa"))</f>
        <v/>
      </c>
    </row>
    <row r="9">
      <c r="A9" s="5" t="n">
        <v>1007</v>
      </c>
      <c r="B9" s="6" t="inlineStr">
        <is>
          <t>VIV-007</t>
        </is>
      </c>
      <c r="C9" s="7" t="inlineStr">
        <is>
          <t>Palma Centro · Antonio López</t>
        </is>
      </c>
      <c r="D9" s="7" t="inlineStr">
        <is>
          <t>Carrer de Sant Miquel 35, 2º</t>
        </is>
      </c>
      <c r="E9" s="7" t="inlineStr">
        <is>
          <t>Palma</t>
        </is>
      </c>
      <c r="F9" s="7" t="inlineStr">
        <is>
          <t>Illes Balears</t>
        </is>
      </c>
      <c r="G9" s="7" t="inlineStr">
        <is>
          <t>3456708DD5892R0001MN</t>
        </is>
      </c>
      <c r="H9" s="7" t="inlineStr">
        <is>
          <t>ETV-2026-007</t>
        </is>
      </c>
      <c r="I9" s="7" t="inlineStr">
        <is>
          <t>Alta</t>
        </is>
      </c>
      <c r="J9" s="41" t="n">
        <v>46235</v>
      </c>
      <c r="K9" s="41" t="n">
        <v>46265</v>
      </c>
      <c r="L9" s="9">
        <f>IF(OR(J9="",K9=""),"",K9-J9+1)</f>
        <v/>
      </c>
      <c r="M9" s="42" t="n">
        <v>240</v>
      </c>
      <c r="N9" s="43" t="n">
        <v>0.25</v>
      </c>
      <c r="O9" s="44">
        <f>IF(M9="","",M9*(1+N9))</f>
        <v/>
      </c>
      <c r="P9" s="43" t="n">
        <v>0.03</v>
      </c>
      <c r="Q9" s="44">
        <f>IF(O9="","",O9*(1-P9))</f>
        <v/>
      </c>
      <c r="R9" s="43" t="n">
        <v>0.92</v>
      </c>
      <c r="S9" s="45">
        <f>IF(OR(L9="",R9=""),"",L9*R9)</f>
        <v/>
      </c>
      <c r="T9" s="44">
        <f>IF(OR(S9="",Q9=""),"",S9*Q9)</f>
        <v/>
      </c>
      <c r="U9" s="42" t="n">
        <v>150</v>
      </c>
      <c r="V9" s="43" t="n">
        <v>0.15</v>
      </c>
      <c r="W9" s="44">
        <f>IF(OR(T9="",V9=""),"",T9*V9)</f>
        <v/>
      </c>
      <c r="X9" s="42" t="n">
        <v>1800</v>
      </c>
      <c r="Y9" s="44">
        <f>IF(T9="","",T9-W9-X9)</f>
        <v/>
      </c>
      <c r="Z9" s="14">
        <f>IF(R9="","",IF(R9&gt;=0.75,"Rentable","Revisar tarifa"))</f>
        <v/>
      </c>
    </row>
    <row r="10">
      <c r="A10" s="5" t="n">
        <v>1008</v>
      </c>
      <c r="B10" s="6" t="inlineStr">
        <is>
          <t>VIV-008</t>
        </is>
      </c>
      <c r="C10" s="7" t="inlineStr">
        <is>
          <t>Bahía de la Concha · Carmen Ruiz</t>
        </is>
      </c>
      <c r="D10" s="7" t="inlineStr">
        <is>
          <t>Calle San Martín 42, 4ºD</t>
        </is>
      </c>
      <c r="E10" s="7" t="inlineStr">
        <is>
          <t>San Sebastián</t>
        </is>
      </c>
      <c r="F10" s="7" t="inlineStr">
        <is>
          <t>País Vasco</t>
        </is>
      </c>
      <c r="G10" s="7" t="inlineStr">
        <is>
          <t>6789102CF4356T0001OP</t>
        </is>
      </c>
      <c r="H10" s="7" t="inlineStr">
        <is>
          <t>ESS-2026-008</t>
        </is>
      </c>
      <c r="I10" s="7" t="inlineStr">
        <is>
          <t>Alta</t>
        </is>
      </c>
      <c r="J10" s="41" t="n">
        <v>46244</v>
      </c>
      <c r="K10" s="41" t="n">
        <v>46265</v>
      </c>
      <c r="L10" s="15">
        <f>IF(OR(J10="",K10=""),"",K10-J10+1)</f>
        <v/>
      </c>
      <c r="M10" s="42" t="n">
        <v>175</v>
      </c>
      <c r="N10" s="43" t="n">
        <v>0.22</v>
      </c>
      <c r="O10" s="46">
        <f>IF(M10="","",M10*(1+N10))</f>
        <v/>
      </c>
      <c r="P10" s="43" t="n">
        <v>0.04</v>
      </c>
      <c r="Q10" s="46">
        <f>IF(O10="","",O10*(1-P10))</f>
        <v/>
      </c>
      <c r="R10" s="43" t="n">
        <v>0.86</v>
      </c>
      <c r="S10" s="47">
        <f>IF(OR(L10="",R10=""),"",L10*R10)</f>
        <v/>
      </c>
      <c r="T10" s="46">
        <f>IF(OR(S10="",Q10=""),"",S10*Q10)</f>
        <v/>
      </c>
      <c r="U10" s="42" t="n">
        <v>120</v>
      </c>
      <c r="V10" s="43" t="n">
        <v>0.12</v>
      </c>
      <c r="W10" s="46">
        <f>IF(OR(T10="",V10=""),"",T10*V10)</f>
        <v/>
      </c>
      <c r="X10" s="42" t="n">
        <v>1350</v>
      </c>
      <c r="Y10" s="46">
        <f>IF(T10="","",T10-W10-X10)</f>
        <v/>
      </c>
      <c r="Z10" s="18">
        <f>IF(R10="","",IF(R10&gt;=0.75,"Rentable","Revisar tarifa"))</f>
        <v/>
      </c>
    </row>
    <row r="11">
      <c r="A11" s="5" t="n">
        <v>1009</v>
      </c>
      <c r="B11" s="6" t="inlineStr">
        <is>
          <t>VIV-009</t>
        </is>
      </c>
      <c r="C11" s="7" t="inlineStr">
        <is>
          <t>Albaicín Vista · José Martínez</t>
        </is>
      </c>
      <c r="D11" s="7" t="inlineStr">
        <is>
          <t>Calle Reyes Católicos 18, 1ºA</t>
        </is>
      </c>
      <c r="E11" s="7" t="inlineStr">
        <is>
          <t>Granada</t>
        </is>
      </c>
      <c r="F11" s="7" t="inlineStr">
        <is>
          <t>Andalucía</t>
        </is>
      </c>
      <c r="G11" s="7" t="inlineStr">
        <is>
          <t>4561209VG6874U0001QR</t>
        </is>
      </c>
      <c r="H11" s="7" t="inlineStr">
        <is>
          <t>VUT-GR-2026-009</t>
        </is>
      </c>
      <c r="I11" s="7" t="inlineStr">
        <is>
          <t>Baja</t>
        </is>
      </c>
      <c r="J11" s="41" t="n">
        <v>46327</v>
      </c>
      <c r="K11" s="41" t="n">
        <v>46356</v>
      </c>
      <c r="L11" s="9">
        <f>IF(OR(J11="",K11=""),"",K11-J11+1)</f>
        <v/>
      </c>
      <c r="M11" s="42" t="n">
        <v>65</v>
      </c>
      <c r="N11" s="43" t="n">
        <v>0.1</v>
      </c>
      <c r="O11" s="44">
        <f>IF(M11="","",M11*(1+N11))</f>
        <v/>
      </c>
      <c r="P11" s="43" t="n">
        <v>0.08</v>
      </c>
      <c r="Q11" s="44">
        <f>IF(O11="","",O11*(1-P11))</f>
        <v/>
      </c>
      <c r="R11" s="43" t="n">
        <v>0.45</v>
      </c>
      <c r="S11" s="45">
        <f>IF(OR(L11="",R11=""),"",L11*R11)</f>
        <v/>
      </c>
      <c r="T11" s="44">
        <f>IF(OR(S11="",Q11=""),"",S11*Q11)</f>
        <v/>
      </c>
      <c r="U11" s="42" t="n">
        <v>55</v>
      </c>
      <c r="V11" s="43" t="n">
        <v>0.03</v>
      </c>
      <c r="W11" s="44">
        <f>IF(OR(T11="",V11=""),"",T11*V11)</f>
        <v/>
      </c>
      <c r="X11" s="42" t="n">
        <v>350</v>
      </c>
      <c r="Y11" s="44">
        <f>IF(T11="","",T11-W11-X11)</f>
        <v/>
      </c>
      <c r="Z11" s="14">
        <f>IF(R11="","",IF(R11&gt;=0.75,"Rentable","Revisar tarifa"))</f>
        <v/>
      </c>
    </row>
    <row r="12">
      <c r="A12" s="5" t="n">
        <v>1010</v>
      </c>
      <c r="B12" s="6" t="inlineStr">
        <is>
          <t>VIV-010</t>
        </is>
      </c>
      <c r="C12" s="7" t="inlineStr">
        <is>
          <t>Triana Atlántico · Laura Fernández</t>
        </is>
      </c>
      <c r="D12" s="7" t="inlineStr">
        <is>
          <t>Calle Triana 85, 3ºB</t>
        </is>
      </c>
      <c r="E12" s="7" t="inlineStr">
        <is>
          <t>Las Palmas de Gran Canaria</t>
        </is>
      </c>
      <c r="F12" s="7" t="inlineStr">
        <is>
          <t>Canarias</t>
        </is>
      </c>
      <c r="G12" s="7" t="inlineStr">
        <is>
          <t>7893401DS7583V0001ST</t>
        </is>
      </c>
      <c r="H12" s="7" t="inlineStr">
        <is>
          <t>VV-35-2026-010</t>
        </is>
      </c>
      <c r="I12" s="7" t="inlineStr">
        <is>
          <t>Alta</t>
        </is>
      </c>
      <c r="J12" s="41" t="n">
        <v>46366</v>
      </c>
      <c r="K12" s="41" t="n">
        <v>46387</v>
      </c>
      <c r="L12" s="15">
        <f>IF(OR(J12="",K12=""),"",K12-J12+1)</f>
        <v/>
      </c>
      <c r="M12" s="42" t="n">
        <v>145</v>
      </c>
      <c r="N12" s="43" t="n">
        <v>0.18</v>
      </c>
      <c r="O12" s="46">
        <f>IF(M12="","",M12*(1+N12))</f>
        <v/>
      </c>
      <c r="P12" s="43" t="n">
        <v>0.05</v>
      </c>
      <c r="Q12" s="46">
        <f>IF(O12="","",O12*(1-P12))</f>
        <v/>
      </c>
      <c r="R12" s="43" t="n">
        <v>0.8100000000000001</v>
      </c>
      <c r="S12" s="47">
        <f>IF(OR(L12="",R12=""),"",L12*R12)</f>
        <v/>
      </c>
      <c r="T12" s="46">
        <f>IF(OR(S12="",Q12=""),"",S12*Q12)</f>
        <v/>
      </c>
      <c r="U12" s="42" t="n">
        <v>90</v>
      </c>
      <c r="V12" s="43" t="n">
        <v>0.1</v>
      </c>
      <c r="W12" s="46">
        <f>IF(OR(T12="",V12=""),"",T12*V12)</f>
        <v/>
      </c>
      <c r="X12" s="42" t="n">
        <v>980</v>
      </c>
      <c r="Y12" s="46">
        <f>IF(T12="","",T12-W12-X12)</f>
        <v/>
      </c>
      <c r="Z12" s="18">
        <f>IF(R12="","",IF(R12&gt;=0.75,"Rentable","Revisar tarifa"))</f>
        <v/>
      </c>
    </row>
    <row r="13">
      <c r="A13" s="5" t="n"/>
      <c r="B13" s="6" t="n"/>
      <c r="C13" s="7" t="n"/>
      <c r="D13" s="7" t="n"/>
      <c r="E13" s="7" t="n"/>
      <c r="F13" s="7" t="n"/>
      <c r="G13" s="7" t="n"/>
      <c r="H13" s="7" t="n"/>
      <c r="I13" s="7" t="n"/>
      <c r="J13" s="41" t="n"/>
      <c r="K13" s="41" t="n"/>
      <c r="L13" s="9">
        <f>IF(OR(J13="",K13=""),"",K13-J13+1)</f>
        <v/>
      </c>
      <c r="M13" s="42" t="n"/>
      <c r="N13" s="43" t="n"/>
      <c r="O13" s="44">
        <f>IF(M13="","",M13*(1+N13))</f>
        <v/>
      </c>
      <c r="P13" s="43" t="n"/>
      <c r="Q13" s="44">
        <f>IF(O13="","",O13*(1-P13))</f>
        <v/>
      </c>
      <c r="R13" s="43" t="n"/>
      <c r="S13" s="45">
        <f>IF(OR(L13="",R13=""),"",L13*R13)</f>
        <v/>
      </c>
      <c r="T13" s="44">
        <f>IF(OR(S13="",Q13=""),"",S13*Q13)</f>
        <v/>
      </c>
      <c r="U13" s="42" t="n"/>
      <c r="V13" s="43" t="n"/>
      <c r="W13" s="44">
        <f>IF(OR(T13="",V13=""),"",T13*V13)</f>
        <v/>
      </c>
      <c r="X13" s="42" t="n"/>
      <c r="Y13" s="44">
        <f>IF(T13="","",T13-W13-X13)</f>
        <v/>
      </c>
      <c r="Z13" s="14">
        <f>IF(R13="","",IF(R13&gt;=0.75,"Rentable","Revisar tarifa"))</f>
        <v/>
      </c>
    </row>
    <row r="14">
      <c r="A14" s="5" t="n"/>
      <c r="B14" s="6" t="n"/>
      <c r="C14" s="7" t="n"/>
      <c r="D14" s="7" t="n"/>
      <c r="E14" s="7" t="n"/>
      <c r="F14" s="7" t="n"/>
      <c r="G14" s="7" t="n"/>
      <c r="H14" s="7" t="n"/>
      <c r="I14" s="7" t="n"/>
      <c r="J14" s="41" t="n"/>
      <c r="K14" s="41" t="n"/>
      <c r="L14" s="15">
        <f>IF(OR(J14="",K14=""),"",K14-J14+1)</f>
        <v/>
      </c>
      <c r="M14" s="42" t="n"/>
      <c r="N14" s="43" t="n"/>
      <c r="O14" s="46">
        <f>IF(M14="","",M14*(1+N14))</f>
        <v/>
      </c>
      <c r="P14" s="43" t="n"/>
      <c r="Q14" s="46">
        <f>IF(O14="","",O14*(1-P14))</f>
        <v/>
      </c>
      <c r="R14" s="43" t="n"/>
      <c r="S14" s="47">
        <f>IF(OR(L14="",R14=""),"",L14*R14)</f>
        <v/>
      </c>
      <c r="T14" s="46">
        <f>IF(OR(S14="",Q14=""),"",S14*Q14)</f>
        <v/>
      </c>
      <c r="U14" s="42" t="n"/>
      <c r="V14" s="43" t="n"/>
      <c r="W14" s="46">
        <f>IF(OR(T14="",V14=""),"",T14*V14)</f>
        <v/>
      </c>
      <c r="X14" s="42" t="n"/>
      <c r="Y14" s="46">
        <f>IF(T14="","",T14-W14-X14)</f>
        <v/>
      </c>
      <c r="Z14" s="18">
        <f>IF(R14="","",IF(R14&gt;=0.75,"Rentable","Revisar tarifa"))</f>
        <v/>
      </c>
    </row>
    <row r="15">
      <c r="A15" s="5" t="n"/>
      <c r="B15" s="6" t="n"/>
      <c r="C15" s="7" t="n"/>
      <c r="D15" s="7" t="n"/>
      <c r="E15" s="7" t="n"/>
      <c r="F15" s="7" t="n"/>
      <c r="G15" s="7" t="n"/>
      <c r="H15" s="7" t="n"/>
      <c r="I15" s="7" t="n"/>
      <c r="J15" s="41" t="n"/>
      <c r="K15" s="41" t="n"/>
      <c r="L15" s="9">
        <f>IF(OR(J15="",K15=""),"",K15-J15+1)</f>
        <v/>
      </c>
      <c r="M15" s="42" t="n"/>
      <c r="N15" s="43" t="n"/>
      <c r="O15" s="44">
        <f>IF(M15="","",M15*(1+N15))</f>
        <v/>
      </c>
      <c r="P15" s="43" t="n"/>
      <c r="Q15" s="44">
        <f>IF(O15="","",O15*(1-P15))</f>
        <v/>
      </c>
      <c r="R15" s="43" t="n"/>
      <c r="S15" s="45">
        <f>IF(OR(L15="",R15=""),"",L15*R15)</f>
        <v/>
      </c>
      <c r="T15" s="44">
        <f>IF(OR(S15="",Q15=""),"",S15*Q15)</f>
        <v/>
      </c>
      <c r="U15" s="42" t="n"/>
      <c r="V15" s="43" t="n"/>
      <c r="W15" s="44">
        <f>IF(OR(T15="",V15=""),"",T15*V15)</f>
        <v/>
      </c>
      <c r="X15" s="42" t="n"/>
      <c r="Y15" s="44">
        <f>IF(T15="","",T15-W15-X15)</f>
        <v/>
      </c>
      <c r="Z15" s="14">
        <f>IF(R15="","",IF(R15&gt;=0.75,"Rentable","Revisar tarifa"))</f>
        <v/>
      </c>
    </row>
    <row r="16">
      <c r="A16" s="5" t="n"/>
      <c r="B16" s="6" t="n"/>
      <c r="C16" s="7" t="n"/>
      <c r="D16" s="7" t="n"/>
      <c r="E16" s="7" t="n"/>
      <c r="F16" s="7" t="n"/>
      <c r="G16" s="7" t="n"/>
      <c r="H16" s="7" t="n"/>
      <c r="I16" s="7" t="n"/>
      <c r="J16" s="41" t="n"/>
      <c r="K16" s="41" t="n"/>
      <c r="L16" s="15">
        <f>IF(OR(J16="",K16=""),"",K16-J16+1)</f>
        <v/>
      </c>
      <c r="M16" s="42" t="n"/>
      <c r="N16" s="43" t="n"/>
      <c r="O16" s="46">
        <f>IF(M16="","",M16*(1+N16))</f>
        <v/>
      </c>
      <c r="P16" s="43" t="n"/>
      <c r="Q16" s="46">
        <f>IF(O16="","",O16*(1-P16))</f>
        <v/>
      </c>
      <c r="R16" s="43" t="n"/>
      <c r="S16" s="47">
        <f>IF(OR(L16="",R16=""),"",L16*R16)</f>
        <v/>
      </c>
      <c r="T16" s="46">
        <f>IF(OR(S16="",Q16=""),"",S16*Q16)</f>
        <v/>
      </c>
      <c r="U16" s="42" t="n"/>
      <c r="V16" s="43" t="n"/>
      <c r="W16" s="46">
        <f>IF(OR(T16="",V16=""),"",T16*V16)</f>
        <v/>
      </c>
      <c r="X16" s="42" t="n"/>
      <c r="Y16" s="46">
        <f>IF(T16="","",T16-W16-X16)</f>
        <v/>
      </c>
      <c r="Z16" s="18">
        <f>IF(R16="","",IF(R16&gt;=0.75,"Rentable","Revisar tarifa"))</f>
        <v/>
      </c>
    </row>
    <row r="17">
      <c r="A17" s="5" t="n"/>
      <c r="B17" s="6" t="n"/>
      <c r="C17" s="7" t="n"/>
      <c r="D17" s="7" t="n"/>
      <c r="E17" s="7" t="n"/>
      <c r="F17" s="7" t="n"/>
      <c r="G17" s="7" t="n"/>
      <c r="H17" s="7" t="n"/>
      <c r="I17" s="7" t="n"/>
      <c r="J17" s="41" t="n"/>
      <c r="K17" s="41" t="n"/>
      <c r="L17" s="9">
        <f>IF(OR(J17="",K17=""),"",K17-J17+1)</f>
        <v/>
      </c>
      <c r="M17" s="42" t="n"/>
      <c r="N17" s="43" t="n"/>
      <c r="O17" s="44">
        <f>IF(M17="","",M17*(1+N17))</f>
        <v/>
      </c>
      <c r="P17" s="43" t="n"/>
      <c r="Q17" s="44">
        <f>IF(O17="","",O17*(1-P17))</f>
        <v/>
      </c>
      <c r="R17" s="43" t="n"/>
      <c r="S17" s="45">
        <f>IF(OR(L17="",R17=""),"",L17*R17)</f>
        <v/>
      </c>
      <c r="T17" s="44">
        <f>IF(OR(S17="",Q17=""),"",S17*Q17)</f>
        <v/>
      </c>
      <c r="U17" s="42" t="n"/>
      <c r="V17" s="43" t="n"/>
      <c r="W17" s="44">
        <f>IF(OR(T17="",V17=""),"",T17*V17)</f>
        <v/>
      </c>
      <c r="X17" s="42" t="n"/>
      <c r="Y17" s="44">
        <f>IF(T17="","",T17-W17-X17)</f>
        <v/>
      </c>
      <c r="Z17" s="14">
        <f>IF(R17="","",IF(R17&gt;=0.75,"Rentable","Revisar tarifa"))</f>
        <v/>
      </c>
    </row>
    <row r="18">
      <c r="A18" s="5" t="n"/>
      <c r="B18" s="6" t="n"/>
      <c r="C18" s="7" t="n"/>
      <c r="D18" s="7" t="n"/>
      <c r="E18" s="7" t="n"/>
      <c r="F18" s="7" t="n"/>
      <c r="G18" s="7" t="n"/>
      <c r="H18" s="7" t="n"/>
      <c r="I18" s="7" t="n"/>
      <c r="J18" s="41" t="n"/>
      <c r="K18" s="41" t="n"/>
      <c r="L18" s="15">
        <f>IF(OR(J18="",K18=""),"",K18-J18+1)</f>
        <v/>
      </c>
      <c r="M18" s="42" t="n"/>
      <c r="N18" s="43" t="n"/>
      <c r="O18" s="46">
        <f>IF(M18="","",M18*(1+N18))</f>
        <v/>
      </c>
      <c r="P18" s="43" t="n"/>
      <c r="Q18" s="46">
        <f>IF(O18="","",O18*(1-P18))</f>
        <v/>
      </c>
      <c r="R18" s="43" t="n"/>
      <c r="S18" s="47">
        <f>IF(OR(L18="",R18=""),"",L18*R18)</f>
        <v/>
      </c>
      <c r="T18" s="46">
        <f>IF(OR(S18="",Q18=""),"",S18*Q18)</f>
        <v/>
      </c>
      <c r="U18" s="42" t="n"/>
      <c r="V18" s="43" t="n"/>
      <c r="W18" s="46">
        <f>IF(OR(T18="",V18=""),"",T18*V18)</f>
        <v/>
      </c>
      <c r="X18" s="42" t="n"/>
      <c r="Y18" s="46">
        <f>IF(T18="","",T18-W18-X18)</f>
        <v/>
      </c>
      <c r="Z18" s="18">
        <f>IF(R18="","",IF(R18&gt;=0.75,"Rentable","Revisar tarifa"))</f>
        <v/>
      </c>
    </row>
    <row r="19">
      <c r="A19" s="5" t="n"/>
      <c r="B19" s="6" t="n"/>
      <c r="C19" s="7" t="n"/>
      <c r="D19" s="7" t="n"/>
      <c r="E19" s="7" t="n"/>
      <c r="F19" s="7" t="n"/>
      <c r="G19" s="7" t="n"/>
      <c r="H19" s="7" t="n"/>
      <c r="I19" s="7" t="n"/>
      <c r="J19" s="41" t="n"/>
      <c r="K19" s="41" t="n"/>
      <c r="L19" s="9">
        <f>IF(OR(J19="",K19=""),"",K19-J19+1)</f>
        <v/>
      </c>
      <c r="M19" s="42" t="n"/>
      <c r="N19" s="43" t="n"/>
      <c r="O19" s="44">
        <f>IF(M19="","",M19*(1+N19))</f>
        <v/>
      </c>
      <c r="P19" s="43" t="n"/>
      <c r="Q19" s="44">
        <f>IF(O19="","",O19*(1-P19))</f>
        <v/>
      </c>
      <c r="R19" s="43" t="n"/>
      <c r="S19" s="45">
        <f>IF(OR(L19="",R19=""),"",L19*R19)</f>
        <v/>
      </c>
      <c r="T19" s="44">
        <f>IF(OR(S19="",Q19=""),"",S19*Q19)</f>
        <v/>
      </c>
      <c r="U19" s="42" t="n"/>
      <c r="V19" s="43" t="n"/>
      <c r="W19" s="44">
        <f>IF(OR(T19="",V19=""),"",T19*V19)</f>
        <v/>
      </c>
      <c r="X19" s="42" t="n"/>
      <c r="Y19" s="44">
        <f>IF(T19="","",T19-W19-X19)</f>
        <v/>
      </c>
      <c r="Z19" s="14">
        <f>IF(R19="","",IF(R19&gt;=0.75,"Rentable","Revisar tarifa"))</f>
        <v/>
      </c>
    </row>
    <row r="20">
      <c r="A20" s="5" t="n"/>
      <c r="B20" s="6" t="n"/>
      <c r="C20" s="7" t="n"/>
      <c r="D20" s="7" t="n"/>
      <c r="E20" s="7" t="n"/>
      <c r="F20" s="7" t="n"/>
      <c r="G20" s="7" t="n"/>
      <c r="H20" s="7" t="n"/>
      <c r="I20" s="7" t="n"/>
      <c r="J20" s="41" t="n"/>
      <c r="K20" s="41" t="n"/>
      <c r="L20" s="15">
        <f>IF(OR(J20="",K20=""),"",K20-J20+1)</f>
        <v/>
      </c>
      <c r="M20" s="42" t="n"/>
      <c r="N20" s="43" t="n"/>
      <c r="O20" s="46">
        <f>IF(M20="","",M20*(1+N20))</f>
        <v/>
      </c>
      <c r="P20" s="43" t="n"/>
      <c r="Q20" s="46">
        <f>IF(O20="","",O20*(1-P20))</f>
        <v/>
      </c>
      <c r="R20" s="43" t="n"/>
      <c r="S20" s="47">
        <f>IF(OR(L20="",R20=""),"",L20*R20)</f>
        <v/>
      </c>
      <c r="T20" s="46">
        <f>IF(OR(S20="",Q20=""),"",S20*Q20)</f>
        <v/>
      </c>
      <c r="U20" s="42" t="n"/>
      <c r="V20" s="43" t="n"/>
      <c r="W20" s="46">
        <f>IF(OR(T20="",V20=""),"",T20*V20)</f>
        <v/>
      </c>
      <c r="X20" s="42" t="n"/>
      <c r="Y20" s="46">
        <f>IF(T20="","",T20-W20-X20)</f>
        <v/>
      </c>
      <c r="Z20" s="18">
        <f>IF(R20="","",IF(R20&gt;=0.75,"Rentable","Revisar tarifa"))</f>
        <v/>
      </c>
    </row>
    <row r="21">
      <c r="A21" s="5" t="n"/>
      <c r="B21" s="6" t="n"/>
      <c r="C21" s="7" t="n"/>
      <c r="D21" s="7" t="n"/>
      <c r="E21" s="7" t="n"/>
      <c r="F21" s="7" t="n"/>
      <c r="G21" s="7" t="n"/>
      <c r="H21" s="7" t="n"/>
      <c r="I21" s="7" t="n"/>
      <c r="J21" s="41" t="n"/>
      <c r="K21" s="41" t="n"/>
      <c r="L21" s="9">
        <f>IF(OR(J21="",K21=""),"",K21-J21+1)</f>
        <v/>
      </c>
      <c r="M21" s="42" t="n"/>
      <c r="N21" s="43" t="n"/>
      <c r="O21" s="44">
        <f>IF(M21="","",M21*(1+N21))</f>
        <v/>
      </c>
      <c r="P21" s="43" t="n"/>
      <c r="Q21" s="44">
        <f>IF(O21="","",O21*(1-P21))</f>
        <v/>
      </c>
      <c r="R21" s="43" t="n"/>
      <c r="S21" s="45">
        <f>IF(OR(L21="",R21=""),"",L21*R21)</f>
        <v/>
      </c>
      <c r="T21" s="44">
        <f>IF(OR(S21="",Q21=""),"",S21*Q21)</f>
        <v/>
      </c>
      <c r="U21" s="42" t="n"/>
      <c r="V21" s="43" t="n"/>
      <c r="W21" s="44">
        <f>IF(OR(T21="",V21=""),"",T21*V21)</f>
        <v/>
      </c>
      <c r="X21" s="42" t="n"/>
      <c r="Y21" s="44">
        <f>IF(T21="","",T21-W21-X21)</f>
        <v/>
      </c>
      <c r="Z21" s="14">
        <f>IF(R21="","",IF(R21&gt;=0.75,"Rentable","Revisar tarifa"))</f>
        <v/>
      </c>
    </row>
    <row r="22">
      <c r="A22" s="5" t="n"/>
      <c r="B22" s="6" t="n"/>
      <c r="C22" s="7" t="n"/>
      <c r="D22" s="7" t="n"/>
      <c r="E22" s="7" t="n"/>
      <c r="F22" s="7" t="n"/>
      <c r="G22" s="7" t="n"/>
      <c r="H22" s="7" t="n"/>
      <c r="I22" s="7" t="n"/>
      <c r="J22" s="41" t="n"/>
      <c r="K22" s="41" t="n"/>
      <c r="L22" s="15">
        <f>IF(OR(J22="",K22=""),"",K22-J22+1)</f>
        <v/>
      </c>
      <c r="M22" s="42" t="n"/>
      <c r="N22" s="43" t="n"/>
      <c r="O22" s="46">
        <f>IF(M22="","",M22*(1+N22))</f>
        <v/>
      </c>
      <c r="P22" s="43" t="n"/>
      <c r="Q22" s="46">
        <f>IF(O22="","",O22*(1-P22))</f>
        <v/>
      </c>
      <c r="R22" s="43" t="n"/>
      <c r="S22" s="47">
        <f>IF(OR(L22="",R22=""),"",L22*R22)</f>
        <v/>
      </c>
      <c r="T22" s="46">
        <f>IF(OR(S22="",Q22=""),"",S22*Q22)</f>
        <v/>
      </c>
      <c r="U22" s="42" t="n"/>
      <c r="V22" s="43" t="n"/>
      <c r="W22" s="46">
        <f>IF(OR(T22="",V22=""),"",T22*V22)</f>
        <v/>
      </c>
      <c r="X22" s="42" t="n"/>
      <c r="Y22" s="46">
        <f>IF(T22="","",T22-W22-X22)</f>
        <v/>
      </c>
      <c r="Z22" s="18">
        <f>IF(R22="","",IF(R22&gt;=0.75,"Rentable","Revisar tarifa"))</f>
        <v/>
      </c>
    </row>
    <row r="23">
      <c r="A23" s="5" t="n"/>
      <c r="B23" s="6" t="n"/>
      <c r="C23" s="7" t="n"/>
      <c r="D23" s="7" t="n"/>
      <c r="E23" s="7" t="n"/>
      <c r="F23" s="7" t="n"/>
      <c r="G23" s="7" t="n"/>
      <c r="H23" s="7" t="n"/>
      <c r="I23" s="7" t="n"/>
      <c r="J23" s="41" t="n"/>
      <c r="K23" s="41" t="n"/>
      <c r="L23" s="9">
        <f>IF(OR(J23="",K23=""),"",K23-J23+1)</f>
        <v/>
      </c>
      <c r="M23" s="42" t="n"/>
      <c r="N23" s="43" t="n"/>
      <c r="O23" s="44">
        <f>IF(M23="","",M23*(1+N23))</f>
        <v/>
      </c>
      <c r="P23" s="43" t="n"/>
      <c r="Q23" s="44">
        <f>IF(O23="","",O23*(1-P23))</f>
        <v/>
      </c>
      <c r="R23" s="43" t="n"/>
      <c r="S23" s="45">
        <f>IF(OR(L23="",R23=""),"",L23*R23)</f>
        <v/>
      </c>
      <c r="T23" s="44">
        <f>IF(OR(S23="",Q23=""),"",S23*Q23)</f>
        <v/>
      </c>
      <c r="U23" s="42" t="n"/>
      <c r="V23" s="43" t="n"/>
      <c r="W23" s="44">
        <f>IF(OR(T23="",V23=""),"",T23*V23)</f>
        <v/>
      </c>
      <c r="X23" s="42" t="n"/>
      <c r="Y23" s="44">
        <f>IF(T23="","",T23-W23-X23)</f>
        <v/>
      </c>
      <c r="Z23" s="14">
        <f>IF(R23="","",IF(R23&gt;=0.75,"Rentable","Revisar tarifa"))</f>
        <v/>
      </c>
    </row>
    <row r="24">
      <c r="A24" s="5" t="n"/>
      <c r="B24" s="6" t="n"/>
      <c r="C24" s="7" t="n"/>
      <c r="D24" s="7" t="n"/>
      <c r="E24" s="7" t="n"/>
      <c r="F24" s="7" t="n"/>
      <c r="G24" s="7" t="n"/>
      <c r="H24" s="7" t="n"/>
      <c r="I24" s="7" t="n"/>
      <c r="J24" s="41" t="n"/>
      <c r="K24" s="41" t="n"/>
      <c r="L24" s="15">
        <f>IF(OR(J24="",K24=""),"",K24-J24+1)</f>
        <v/>
      </c>
      <c r="M24" s="42" t="n"/>
      <c r="N24" s="43" t="n"/>
      <c r="O24" s="46">
        <f>IF(M24="","",M24*(1+N24))</f>
        <v/>
      </c>
      <c r="P24" s="43" t="n"/>
      <c r="Q24" s="46">
        <f>IF(O24="","",O24*(1-P24))</f>
        <v/>
      </c>
      <c r="R24" s="43" t="n"/>
      <c r="S24" s="47">
        <f>IF(OR(L24="",R24=""),"",L24*R24)</f>
        <v/>
      </c>
      <c r="T24" s="46">
        <f>IF(OR(S24="",Q24=""),"",S24*Q24)</f>
        <v/>
      </c>
      <c r="U24" s="42" t="n"/>
      <c r="V24" s="43" t="n"/>
      <c r="W24" s="46">
        <f>IF(OR(T24="",V24=""),"",T24*V24)</f>
        <v/>
      </c>
      <c r="X24" s="42" t="n"/>
      <c r="Y24" s="46">
        <f>IF(T24="","",T24-W24-X24)</f>
        <v/>
      </c>
      <c r="Z24" s="18">
        <f>IF(R24="","",IF(R24&gt;=0.75,"Rentable","Revisar tarifa"))</f>
        <v/>
      </c>
    </row>
    <row r="25">
      <c r="A25" s="5" t="n"/>
      <c r="B25" s="6" t="n"/>
      <c r="C25" s="7" t="n"/>
      <c r="D25" s="7" t="n"/>
      <c r="E25" s="7" t="n"/>
      <c r="F25" s="7" t="n"/>
      <c r="G25" s="7" t="n"/>
      <c r="H25" s="7" t="n"/>
      <c r="I25" s="7" t="n"/>
      <c r="J25" s="41" t="n"/>
      <c r="K25" s="41" t="n"/>
      <c r="L25" s="9">
        <f>IF(OR(J25="",K25=""),"",K25-J25+1)</f>
        <v/>
      </c>
      <c r="M25" s="42" t="n"/>
      <c r="N25" s="43" t="n"/>
      <c r="O25" s="44">
        <f>IF(M25="","",M25*(1+N25))</f>
        <v/>
      </c>
      <c r="P25" s="43" t="n"/>
      <c r="Q25" s="44">
        <f>IF(O25="","",O25*(1-P25))</f>
        <v/>
      </c>
      <c r="R25" s="43" t="n"/>
      <c r="S25" s="45">
        <f>IF(OR(L25="",R25=""),"",L25*R25)</f>
        <v/>
      </c>
      <c r="T25" s="44">
        <f>IF(OR(S25="",Q25=""),"",S25*Q25)</f>
        <v/>
      </c>
      <c r="U25" s="42" t="n"/>
      <c r="V25" s="43" t="n"/>
      <c r="W25" s="44">
        <f>IF(OR(T25="",V25=""),"",T25*V25)</f>
        <v/>
      </c>
      <c r="X25" s="42" t="n"/>
      <c r="Y25" s="44">
        <f>IF(T25="","",T25-W25-X25)</f>
        <v/>
      </c>
      <c r="Z25" s="14">
        <f>IF(R25="","",IF(R25&gt;=0.75,"Rentable","Revisar tarifa"))</f>
        <v/>
      </c>
    </row>
    <row r="26">
      <c r="A26" s="5" t="n"/>
      <c r="B26" s="6" t="n"/>
      <c r="C26" s="7" t="n"/>
      <c r="D26" s="7" t="n"/>
      <c r="E26" s="7" t="n"/>
      <c r="F26" s="7" t="n"/>
      <c r="G26" s="7" t="n"/>
      <c r="H26" s="7" t="n"/>
      <c r="I26" s="7" t="n"/>
      <c r="J26" s="41" t="n"/>
      <c r="K26" s="41" t="n"/>
      <c r="L26" s="15">
        <f>IF(OR(J26="",K26=""),"",K26-J26+1)</f>
        <v/>
      </c>
      <c r="M26" s="42" t="n"/>
      <c r="N26" s="43" t="n"/>
      <c r="O26" s="46">
        <f>IF(M26="","",M26*(1+N26))</f>
        <v/>
      </c>
      <c r="P26" s="43" t="n"/>
      <c r="Q26" s="46">
        <f>IF(O26="","",O26*(1-P26))</f>
        <v/>
      </c>
      <c r="R26" s="43" t="n"/>
      <c r="S26" s="47">
        <f>IF(OR(L26="",R26=""),"",L26*R26)</f>
        <v/>
      </c>
      <c r="T26" s="46">
        <f>IF(OR(S26="",Q26=""),"",S26*Q26)</f>
        <v/>
      </c>
      <c r="U26" s="42" t="n"/>
      <c r="V26" s="43" t="n"/>
      <c r="W26" s="46">
        <f>IF(OR(T26="",V26=""),"",T26*V26)</f>
        <v/>
      </c>
      <c r="X26" s="42" t="n"/>
      <c r="Y26" s="46">
        <f>IF(T26="","",T26-W26-X26)</f>
        <v/>
      </c>
      <c r="Z26" s="18">
        <f>IF(R26="","",IF(R26&gt;=0.75,"Rentable","Revisar tarifa"))</f>
        <v/>
      </c>
    </row>
    <row r="27">
      <c r="A27" s="5" t="n"/>
      <c r="B27" s="6" t="n"/>
      <c r="C27" s="7" t="n"/>
      <c r="D27" s="7" t="n"/>
      <c r="E27" s="7" t="n"/>
      <c r="F27" s="7" t="n"/>
      <c r="G27" s="7" t="n"/>
      <c r="H27" s="7" t="n"/>
      <c r="I27" s="7" t="n"/>
      <c r="J27" s="41" t="n"/>
      <c r="K27" s="41" t="n"/>
      <c r="L27" s="9">
        <f>IF(OR(J27="",K27=""),"",K27-J27+1)</f>
        <v/>
      </c>
      <c r="M27" s="42" t="n"/>
      <c r="N27" s="43" t="n"/>
      <c r="O27" s="44">
        <f>IF(M27="","",M27*(1+N27))</f>
        <v/>
      </c>
      <c r="P27" s="43" t="n"/>
      <c r="Q27" s="44">
        <f>IF(O27="","",O27*(1-P27))</f>
        <v/>
      </c>
      <c r="R27" s="43" t="n"/>
      <c r="S27" s="45">
        <f>IF(OR(L27="",R27=""),"",L27*R27)</f>
        <v/>
      </c>
      <c r="T27" s="44">
        <f>IF(OR(S27="",Q27=""),"",S27*Q27)</f>
        <v/>
      </c>
      <c r="U27" s="42" t="n"/>
      <c r="V27" s="43" t="n"/>
      <c r="W27" s="44">
        <f>IF(OR(T27="",V27=""),"",T27*V27)</f>
        <v/>
      </c>
      <c r="X27" s="42" t="n"/>
      <c r="Y27" s="44">
        <f>IF(T27="","",T27-W27-X27)</f>
        <v/>
      </c>
      <c r="Z27" s="14">
        <f>IF(R27="","",IF(R27&gt;=0.75,"Rentable","Revisar tarifa"))</f>
        <v/>
      </c>
    </row>
    <row r="28">
      <c r="A28" s="5" t="n"/>
      <c r="B28" s="6" t="n"/>
      <c r="C28" s="7" t="n"/>
      <c r="D28" s="7" t="n"/>
      <c r="E28" s="7" t="n"/>
      <c r="F28" s="7" t="n"/>
      <c r="G28" s="7" t="n"/>
      <c r="H28" s="7" t="n"/>
      <c r="I28" s="7" t="n"/>
      <c r="J28" s="41" t="n"/>
      <c r="K28" s="41" t="n"/>
      <c r="L28" s="15">
        <f>IF(OR(J28="",K28=""),"",K28-J28+1)</f>
        <v/>
      </c>
      <c r="M28" s="42" t="n"/>
      <c r="N28" s="43" t="n"/>
      <c r="O28" s="46">
        <f>IF(M28="","",M28*(1+N28))</f>
        <v/>
      </c>
      <c r="P28" s="43" t="n"/>
      <c r="Q28" s="46">
        <f>IF(O28="","",O28*(1-P28))</f>
        <v/>
      </c>
      <c r="R28" s="43" t="n"/>
      <c r="S28" s="47">
        <f>IF(OR(L28="",R28=""),"",L28*R28)</f>
        <v/>
      </c>
      <c r="T28" s="46">
        <f>IF(OR(S28="",Q28=""),"",S28*Q28)</f>
        <v/>
      </c>
      <c r="U28" s="42" t="n"/>
      <c r="V28" s="43" t="n"/>
      <c r="W28" s="46">
        <f>IF(OR(T28="",V28=""),"",T28*V28)</f>
        <v/>
      </c>
      <c r="X28" s="42" t="n"/>
      <c r="Y28" s="46">
        <f>IF(T28="","",T28-W28-X28)</f>
        <v/>
      </c>
      <c r="Z28" s="18">
        <f>IF(R28="","",IF(R28&gt;=0.75,"Rentable","Revisar tarifa"))</f>
        <v/>
      </c>
    </row>
    <row r="29">
      <c r="A29" s="5" t="n"/>
      <c r="B29" s="6" t="n"/>
      <c r="C29" s="7" t="n"/>
      <c r="D29" s="7" t="n"/>
      <c r="E29" s="7" t="n"/>
      <c r="F29" s="7" t="n"/>
      <c r="G29" s="7" t="n"/>
      <c r="H29" s="7" t="n"/>
      <c r="I29" s="7" t="n"/>
      <c r="J29" s="41" t="n"/>
      <c r="K29" s="41" t="n"/>
      <c r="L29" s="9">
        <f>IF(OR(J29="",K29=""),"",K29-J29+1)</f>
        <v/>
      </c>
      <c r="M29" s="42" t="n"/>
      <c r="N29" s="43" t="n"/>
      <c r="O29" s="44">
        <f>IF(M29="","",M29*(1+N29))</f>
        <v/>
      </c>
      <c r="P29" s="43" t="n"/>
      <c r="Q29" s="44">
        <f>IF(O29="","",O29*(1-P29))</f>
        <v/>
      </c>
      <c r="R29" s="43" t="n"/>
      <c r="S29" s="45">
        <f>IF(OR(L29="",R29=""),"",L29*R29)</f>
        <v/>
      </c>
      <c r="T29" s="44">
        <f>IF(OR(S29="",Q29=""),"",S29*Q29)</f>
        <v/>
      </c>
      <c r="U29" s="42" t="n"/>
      <c r="V29" s="43" t="n"/>
      <c r="W29" s="44">
        <f>IF(OR(T29="",V29=""),"",T29*V29)</f>
        <v/>
      </c>
      <c r="X29" s="42" t="n"/>
      <c r="Y29" s="44">
        <f>IF(T29="","",T29-W29-X29)</f>
        <v/>
      </c>
      <c r="Z29" s="14">
        <f>IF(R29="","",IF(R29&gt;=0.75,"Rentable","Revisar tarifa"))</f>
        <v/>
      </c>
    </row>
    <row r="30">
      <c r="A30" s="5" t="n"/>
      <c r="B30" s="6" t="n"/>
      <c r="C30" s="7" t="n"/>
      <c r="D30" s="7" t="n"/>
      <c r="E30" s="7" t="n"/>
      <c r="F30" s="7" t="n"/>
      <c r="G30" s="7" t="n"/>
      <c r="H30" s="7" t="n"/>
      <c r="I30" s="7" t="n"/>
      <c r="J30" s="41" t="n"/>
      <c r="K30" s="41" t="n"/>
      <c r="L30" s="15">
        <f>IF(OR(J30="",K30=""),"",K30-J30+1)</f>
        <v/>
      </c>
      <c r="M30" s="42" t="n"/>
      <c r="N30" s="43" t="n"/>
      <c r="O30" s="46">
        <f>IF(M30="","",M30*(1+N30))</f>
        <v/>
      </c>
      <c r="P30" s="43" t="n"/>
      <c r="Q30" s="46">
        <f>IF(O30="","",O30*(1-P30))</f>
        <v/>
      </c>
      <c r="R30" s="43" t="n"/>
      <c r="S30" s="47">
        <f>IF(OR(L30="",R30=""),"",L30*R30)</f>
        <v/>
      </c>
      <c r="T30" s="46">
        <f>IF(OR(S30="",Q30=""),"",S30*Q30)</f>
        <v/>
      </c>
      <c r="U30" s="42" t="n"/>
      <c r="V30" s="43" t="n"/>
      <c r="W30" s="46">
        <f>IF(OR(T30="",V30=""),"",T30*V30)</f>
        <v/>
      </c>
      <c r="X30" s="42" t="n"/>
      <c r="Y30" s="46">
        <f>IF(T30="","",T30-W30-X30)</f>
        <v/>
      </c>
      <c r="Z30" s="18">
        <f>IF(R30="","",IF(R30&gt;=0.75,"Rentable","Revisar tarifa"))</f>
        <v/>
      </c>
    </row>
    <row r="31">
      <c r="A31" s="5" t="n"/>
      <c r="B31" s="6" t="n"/>
      <c r="C31" s="7" t="n"/>
      <c r="D31" s="7" t="n"/>
      <c r="E31" s="7" t="n"/>
      <c r="F31" s="7" t="n"/>
      <c r="G31" s="7" t="n"/>
      <c r="H31" s="7" t="n"/>
      <c r="I31" s="7" t="n"/>
      <c r="J31" s="41" t="n"/>
      <c r="K31" s="41" t="n"/>
      <c r="L31" s="9">
        <f>IF(OR(J31="",K31=""),"",K31-J31+1)</f>
        <v/>
      </c>
      <c r="M31" s="42" t="n"/>
      <c r="N31" s="43" t="n"/>
      <c r="O31" s="44">
        <f>IF(M31="","",M31*(1+N31))</f>
        <v/>
      </c>
      <c r="P31" s="43" t="n"/>
      <c r="Q31" s="44">
        <f>IF(O31="","",O31*(1-P31))</f>
        <v/>
      </c>
      <c r="R31" s="43" t="n"/>
      <c r="S31" s="45">
        <f>IF(OR(L31="",R31=""),"",L31*R31)</f>
        <v/>
      </c>
      <c r="T31" s="44">
        <f>IF(OR(S31="",Q31=""),"",S31*Q31)</f>
        <v/>
      </c>
      <c r="U31" s="42" t="n"/>
      <c r="V31" s="43" t="n"/>
      <c r="W31" s="44">
        <f>IF(OR(T31="",V31=""),"",T31*V31)</f>
        <v/>
      </c>
      <c r="X31" s="42" t="n"/>
      <c r="Y31" s="44">
        <f>IF(T31="","",T31-W31-X31)</f>
        <v/>
      </c>
      <c r="Z31" s="14">
        <f>IF(R31="","",IF(R31&gt;=0.75,"Rentable","Revisar tarifa"))</f>
        <v/>
      </c>
    </row>
    <row r="32">
      <c r="A32" s="5" t="n"/>
      <c r="B32" s="6" t="n"/>
      <c r="C32" s="7" t="n"/>
      <c r="D32" s="7" t="n"/>
      <c r="E32" s="7" t="n"/>
      <c r="F32" s="7" t="n"/>
      <c r="G32" s="7" t="n"/>
      <c r="H32" s="7" t="n"/>
      <c r="I32" s="7" t="n"/>
      <c r="J32" s="41" t="n"/>
      <c r="K32" s="41" t="n"/>
      <c r="L32" s="15">
        <f>IF(OR(J32="",K32=""),"",K32-J32+1)</f>
        <v/>
      </c>
      <c r="M32" s="42" t="n"/>
      <c r="N32" s="43" t="n"/>
      <c r="O32" s="46">
        <f>IF(M32="","",M32*(1+N32))</f>
        <v/>
      </c>
      <c r="P32" s="43" t="n"/>
      <c r="Q32" s="46">
        <f>IF(O32="","",O32*(1-P32))</f>
        <v/>
      </c>
      <c r="R32" s="43" t="n"/>
      <c r="S32" s="47">
        <f>IF(OR(L32="",R32=""),"",L32*R32)</f>
        <v/>
      </c>
      <c r="T32" s="46">
        <f>IF(OR(S32="",Q32=""),"",S32*Q32)</f>
        <v/>
      </c>
      <c r="U32" s="42" t="n"/>
      <c r="V32" s="43" t="n"/>
      <c r="W32" s="46">
        <f>IF(OR(T32="",V32=""),"",T32*V32)</f>
        <v/>
      </c>
      <c r="X32" s="42" t="n"/>
      <c r="Y32" s="46">
        <f>IF(T32="","",T32-W32-X32)</f>
        <v/>
      </c>
      <c r="Z32" s="18">
        <f>IF(R32="","",IF(R32&gt;=0.75,"Rentable","Revisar tarifa"))</f>
        <v/>
      </c>
    </row>
    <row r="33">
      <c r="A33" s="5" t="n"/>
      <c r="B33" s="6" t="n"/>
      <c r="C33" s="7" t="n"/>
      <c r="D33" s="7" t="n"/>
      <c r="E33" s="7" t="n"/>
      <c r="F33" s="7" t="n"/>
      <c r="G33" s="7" t="n"/>
      <c r="H33" s="7" t="n"/>
      <c r="I33" s="7" t="n"/>
      <c r="J33" s="41" t="n"/>
      <c r="K33" s="41" t="n"/>
      <c r="L33" s="9">
        <f>IF(OR(J33="",K33=""),"",K33-J33+1)</f>
        <v/>
      </c>
      <c r="M33" s="42" t="n"/>
      <c r="N33" s="43" t="n"/>
      <c r="O33" s="44">
        <f>IF(M33="","",M33*(1+N33))</f>
        <v/>
      </c>
      <c r="P33" s="43" t="n"/>
      <c r="Q33" s="44">
        <f>IF(O33="","",O33*(1-P33))</f>
        <v/>
      </c>
      <c r="R33" s="43" t="n"/>
      <c r="S33" s="45">
        <f>IF(OR(L33="",R33=""),"",L33*R33)</f>
        <v/>
      </c>
      <c r="T33" s="44">
        <f>IF(OR(S33="",Q33=""),"",S33*Q33)</f>
        <v/>
      </c>
      <c r="U33" s="42" t="n"/>
      <c r="V33" s="43" t="n"/>
      <c r="W33" s="44">
        <f>IF(OR(T33="",V33=""),"",T33*V33)</f>
        <v/>
      </c>
      <c r="X33" s="42" t="n"/>
      <c r="Y33" s="44">
        <f>IF(T33="","",T33-W33-X33)</f>
        <v/>
      </c>
      <c r="Z33" s="14">
        <f>IF(R33="","",IF(R33&gt;=0.75,"Rentable","Revisar tarifa"))</f>
        <v/>
      </c>
    </row>
    <row r="34">
      <c r="A34" s="5" t="n"/>
      <c r="B34" s="6" t="n"/>
      <c r="C34" s="7" t="n"/>
      <c r="D34" s="7" t="n"/>
      <c r="E34" s="7" t="n"/>
      <c r="F34" s="7" t="n"/>
      <c r="G34" s="7" t="n"/>
      <c r="H34" s="7" t="n"/>
      <c r="I34" s="7" t="n"/>
      <c r="J34" s="41" t="n"/>
      <c r="K34" s="41" t="n"/>
      <c r="L34" s="15">
        <f>IF(OR(J34="",K34=""),"",K34-J34+1)</f>
        <v/>
      </c>
      <c r="M34" s="42" t="n"/>
      <c r="N34" s="43" t="n"/>
      <c r="O34" s="46">
        <f>IF(M34="","",M34*(1+N34))</f>
        <v/>
      </c>
      <c r="P34" s="43" t="n"/>
      <c r="Q34" s="46">
        <f>IF(O34="","",O34*(1-P34))</f>
        <v/>
      </c>
      <c r="R34" s="43" t="n"/>
      <c r="S34" s="47">
        <f>IF(OR(L34="",R34=""),"",L34*R34)</f>
        <v/>
      </c>
      <c r="T34" s="46">
        <f>IF(OR(S34="",Q34=""),"",S34*Q34)</f>
        <v/>
      </c>
      <c r="U34" s="42" t="n"/>
      <c r="V34" s="43" t="n"/>
      <c r="W34" s="46">
        <f>IF(OR(T34="",V34=""),"",T34*V34)</f>
        <v/>
      </c>
      <c r="X34" s="42" t="n"/>
      <c r="Y34" s="46">
        <f>IF(T34="","",T34-W34-X34)</f>
        <v/>
      </c>
      <c r="Z34" s="18">
        <f>IF(R34="","",IF(R34&gt;=0.75,"Rentable","Revisar tarifa"))</f>
        <v/>
      </c>
    </row>
    <row r="35">
      <c r="A35" s="5" t="n"/>
      <c r="B35" s="6" t="n"/>
      <c r="C35" s="7" t="n"/>
      <c r="D35" s="7" t="n"/>
      <c r="E35" s="7" t="n"/>
      <c r="F35" s="7" t="n"/>
      <c r="G35" s="7" t="n"/>
      <c r="H35" s="7" t="n"/>
      <c r="I35" s="7" t="n"/>
      <c r="J35" s="41" t="n"/>
      <c r="K35" s="41" t="n"/>
      <c r="L35" s="9">
        <f>IF(OR(J35="",K35=""),"",K35-J35+1)</f>
        <v/>
      </c>
      <c r="M35" s="42" t="n"/>
      <c r="N35" s="43" t="n"/>
      <c r="O35" s="44">
        <f>IF(M35="","",M35*(1+N35))</f>
        <v/>
      </c>
      <c r="P35" s="43" t="n"/>
      <c r="Q35" s="44">
        <f>IF(O35="","",O35*(1-P35))</f>
        <v/>
      </c>
      <c r="R35" s="43" t="n"/>
      <c r="S35" s="45">
        <f>IF(OR(L35="",R35=""),"",L35*R35)</f>
        <v/>
      </c>
      <c r="T35" s="44">
        <f>IF(OR(S35="",Q35=""),"",S35*Q35)</f>
        <v/>
      </c>
      <c r="U35" s="42" t="n"/>
      <c r="V35" s="43" t="n"/>
      <c r="W35" s="44">
        <f>IF(OR(T35="",V35=""),"",T35*V35)</f>
        <v/>
      </c>
      <c r="X35" s="42" t="n"/>
      <c r="Y35" s="44">
        <f>IF(T35="","",T35-W35-X35)</f>
        <v/>
      </c>
      <c r="Z35" s="14">
        <f>IF(R35="","",IF(R35&gt;=0.75,"Rentable","Revisar tarifa"))</f>
        <v/>
      </c>
    </row>
    <row r="36">
      <c r="A36" s="5" t="n"/>
      <c r="B36" s="6" t="n"/>
      <c r="C36" s="7" t="n"/>
      <c r="D36" s="7" t="n"/>
      <c r="E36" s="7" t="n"/>
      <c r="F36" s="7" t="n"/>
      <c r="G36" s="7" t="n"/>
      <c r="H36" s="7" t="n"/>
      <c r="I36" s="7" t="n"/>
      <c r="J36" s="41" t="n"/>
      <c r="K36" s="41" t="n"/>
      <c r="L36" s="15">
        <f>IF(OR(J36="",K36=""),"",K36-J36+1)</f>
        <v/>
      </c>
      <c r="M36" s="42" t="n"/>
      <c r="N36" s="43" t="n"/>
      <c r="O36" s="46">
        <f>IF(M36="","",M36*(1+N36))</f>
        <v/>
      </c>
      <c r="P36" s="43" t="n"/>
      <c r="Q36" s="46">
        <f>IF(O36="","",O36*(1-P36))</f>
        <v/>
      </c>
      <c r="R36" s="43" t="n"/>
      <c r="S36" s="47">
        <f>IF(OR(L36="",R36=""),"",L36*R36)</f>
        <v/>
      </c>
      <c r="T36" s="46">
        <f>IF(OR(S36="",Q36=""),"",S36*Q36)</f>
        <v/>
      </c>
      <c r="U36" s="42" t="n"/>
      <c r="V36" s="43" t="n"/>
      <c r="W36" s="46">
        <f>IF(OR(T36="",V36=""),"",T36*V36)</f>
        <v/>
      </c>
      <c r="X36" s="42" t="n"/>
      <c r="Y36" s="46">
        <f>IF(T36="","",T36-W36-X36)</f>
        <v/>
      </c>
      <c r="Z36" s="18">
        <f>IF(R36="","",IF(R36&gt;=0.75,"Rentable","Revisar tarifa"))</f>
        <v/>
      </c>
    </row>
    <row r="37">
      <c r="A37" s="5" t="n"/>
      <c r="B37" s="6" t="n"/>
      <c r="C37" s="7" t="n"/>
      <c r="D37" s="7" t="n"/>
      <c r="E37" s="7" t="n"/>
      <c r="F37" s="7" t="n"/>
      <c r="G37" s="7" t="n"/>
      <c r="H37" s="7" t="n"/>
      <c r="I37" s="7" t="n"/>
      <c r="J37" s="41" t="n"/>
      <c r="K37" s="41" t="n"/>
      <c r="L37" s="9">
        <f>IF(OR(J37="",K37=""),"",K37-J37+1)</f>
        <v/>
      </c>
      <c r="M37" s="42" t="n"/>
      <c r="N37" s="43" t="n"/>
      <c r="O37" s="44">
        <f>IF(M37="","",M37*(1+N37))</f>
        <v/>
      </c>
      <c r="P37" s="43" t="n"/>
      <c r="Q37" s="44">
        <f>IF(O37="","",O37*(1-P37))</f>
        <v/>
      </c>
      <c r="R37" s="43" t="n"/>
      <c r="S37" s="45">
        <f>IF(OR(L37="",R37=""),"",L37*R37)</f>
        <v/>
      </c>
      <c r="T37" s="44">
        <f>IF(OR(S37="",Q37=""),"",S37*Q37)</f>
        <v/>
      </c>
      <c r="U37" s="42" t="n"/>
      <c r="V37" s="43" t="n"/>
      <c r="W37" s="44">
        <f>IF(OR(T37="",V37=""),"",T37*V37)</f>
        <v/>
      </c>
      <c r="X37" s="42" t="n"/>
      <c r="Y37" s="44">
        <f>IF(T37="","",T37-W37-X37)</f>
        <v/>
      </c>
      <c r="Z37" s="14">
        <f>IF(R37="","",IF(R37&gt;=0.75,"Rentable","Revisar tarifa"))</f>
        <v/>
      </c>
    </row>
    <row r="38">
      <c r="A38" s="5" t="n"/>
      <c r="B38" s="6" t="n"/>
      <c r="C38" s="7" t="n"/>
      <c r="D38" s="7" t="n"/>
      <c r="E38" s="7" t="n"/>
      <c r="F38" s="7" t="n"/>
      <c r="G38" s="7" t="n"/>
      <c r="H38" s="7" t="n"/>
      <c r="I38" s="7" t="n"/>
      <c r="J38" s="41" t="n"/>
      <c r="K38" s="41" t="n"/>
      <c r="L38" s="15">
        <f>IF(OR(J38="",K38=""),"",K38-J38+1)</f>
        <v/>
      </c>
      <c r="M38" s="42" t="n"/>
      <c r="N38" s="43" t="n"/>
      <c r="O38" s="46">
        <f>IF(M38="","",M38*(1+N38))</f>
        <v/>
      </c>
      <c r="P38" s="43" t="n"/>
      <c r="Q38" s="46">
        <f>IF(O38="","",O38*(1-P38))</f>
        <v/>
      </c>
      <c r="R38" s="43" t="n"/>
      <c r="S38" s="47">
        <f>IF(OR(L38="",R38=""),"",L38*R38)</f>
        <v/>
      </c>
      <c r="T38" s="46">
        <f>IF(OR(S38="",Q38=""),"",S38*Q38)</f>
        <v/>
      </c>
      <c r="U38" s="42" t="n"/>
      <c r="V38" s="43" t="n"/>
      <c r="W38" s="46">
        <f>IF(OR(T38="",V38=""),"",T38*V38)</f>
        <v/>
      </c>
      <c r="X38" s="42" t="n"/>
      <c r="Y38" s="46">
        <f>IF(T38="","",T38-W38-X38)</f>
        <v/>
      </c>
      <c r="Z38" s="18">
        <f>IF(R38="","",IF(R38&gt;=0.75,"Rentable","Revisar tarifa"))</f>
        <v/>
      </c>
    </row>
    <row r="39">
      <c r="A39" s="5" t="n"/>
      <c r="B39" s="6" t="n"/>
      <c r="C39" s="7" t="n"/>
      <c r="D39" s="7" t="n"/>
      <c r="E39" s="7" t="n"/>
      <c r="F39" s="7" t="n"/>
      <c r="G39" s="7" t="n"/>
      <c r="H39" s="7" t="n"/>
      <c r="I39" s="7" t="n"/>
      <c r="J39" s="41" t="n"/>
      <c r="K39" s="41" t="n"/>
      <c r="L39" s="9">
        <f>IF(OR(J39="",K39=""),"",K39-J39+1)</f>
        <v/>
      </c>
      <c r="M39" s="42" t="n"/>
      <c r="N39" s="43" t="n"/>
      <c r="O39" s="44">
        <f>IF(M39="","",M39*(1+N39))</f>
        <v/>
      </c>
      <c r="P39" s="43" t="n"/>
      <c r="Q39" s="44">
        <f>IF(O39="","",O39*(1-P39))</f>
        <v/>
      </c>
      <c r="R39" s="43" t="n"/>
      <c r="S39" s="45">
        <f>IF(OR(L39="",R39=""),"",L39*R39)</f>
        <v/>
      </c>
      <c r="T39" s="44">
        <f>IF(OR(S39="",Q39=""),"",S39*Q39)</f>
        <v/>
      </c>
      <c r="U39" s="42" t="n"/>
      <c r="V39" s="43" t="n"/>
      <c r="W39" s="44">
        <f>IF(OR(T39="",V39=""),"",T39*V39)</f>
        <v/>
      </c>
      <c r="X39" s="42" t="n"/>
      <c r="Y39" s="44">
        <f>IF(T39="","",T39-W39-X39)</f>
        <v/>
      </c>
      <c r="Z39" s="14">
        <f>IF(R39="","",IF(R39&gt;=0.75,"Rentable","Revisar tarifa"))</f>
        <v/>
      </c>
    </row>
    <row r="40">
      <c r="A40" s="5" t="n"/>
      <c r="B40" s="6" t="n"/>
      <c r="C40" s="7" t="n"/>
      <c r="D40" s="7" t="n"/>
      <c r="E40" s="7" t="n"/>
      <c r="F40" s="7" t="n"/>
      <c r="G40" s="7" t="n"/>
      <c r="H40" s="7" t="n"/>
      <c r="I40" s="7" t="n"/>
      <c r="J40" s="41" t="n"/>
      <c r="K40" s="41" t="n"/>
      <c r="L40" s="15">
        <f>IF(OR(J40="",K40=""),"",K40-J40+1)</f>
        <v/>
      </c>
      <c r="M40" s="42" t="n"/>
      <c r="N40" s="43" t="n"/>
      <c r="O40" s="46">
        <f>IF(M40="","",M40*(1+N40))</f>
        <v/>
      </c>
      <c r="P40" s="43" t="n"/>
      <c r="Q40" s="46">
        <f>IF(O40="","",O40*(1-P40))</f>
        <v/>
      </c>
      <c r="R40" s="43" t="n"/>
      <c r="S40" s="47">
        <f>IF(OR(L40="",R40=""),"",L40*R40)</f>
        <v/>
      </c>
      <c r="T40" s="46">
        <f>IF(OR(S40="",Q40=""),"",S40*Q40)</f>
        <v/>
      </c>
      <c r="U40" s="42" t="n"/>
      <c r="V40" s="43" t="n"/>
      <c r="W40" s="46">
        <f>IF(OR(T40="",V40=""),"",T40*V40)</f>
        <v/>
      </c>
      <c r="X40" s="42" t="n"/>
      <c r="Y40" s="46">
        <f>IF(T40="","",T40-W40-X40)</f>
        <v/>
      </c>
      <c r="Z40" s="18">
        <f>IF(R40="","",IF(R40&gt;=0.75,"Rentable","Revisar tarifa"))</f>
        <v/>
      </c>
    </row>
    <row r="41">
      <c r="A41" s="5" t="n"/>
      <c r="B41" s="6" t="n"/>
      <c r="C41" s="7" t="n"/>
      <c r="D41" s="7" t="n"/>
      <c r="E41" s="7" t="n"/>
      <c r="F41" s="7" t="n"/>
      <c r="G41" s="7" t="n"/>
      <c r="H41" s="7" t="n"/>
      <c r="I41" s="7" t="n"/>
      <c r="J41" s="41" t="n"/>
      <c r="K41" s="41" t="n"/>
      <c r="L41" s="9">
        <f>IF(OR(J41="",K41=""),"",K41-J41+1)</f>
        <v/>
      </c>
      <c r="M41" s="42" t="n"/>
      <c r="N41" s="43" t="n"/>
      <c r="O41" s="44">
        <f>IF(M41="","",M41*(1+N41))</f>
        <v/>
      </c>
      <c r="P41" s="43" t="n"/>
      <c r="Q41" s="44">
        <f>IF(O41="","",O41*(1-P41))</f>
        <v/>
      </c>
      <c r="R41" s="43" t="n"/>
      <c r="S41" s="45">
        <f>IF(OR(L41="",R41=""),"",L41*R41)</f>
        <v/>
      </c>
      <c r="T41" s="44">
        <f>IF(OR(S41="",Q41=""),"",S41*Q41)</f>
        <v/>
      </c>
      <c r="U41" s="42" t="n"/>
      <c r="V41" s="43" t="n"/>
      <c r="W41" s="44">
        <f>IF(OR(T41="",V41=""),"",T41*V41)</f>
        <v/>
      </c>
      <c r="X41" s="42" t="n"/>
      <c r="Y41" s="44">
        <f>IF(T41="","",T41-W41-X41)</f>
        <v/>
      </c>
      <c r="Z41" s="14">
        <f>IF(R41="","",IF(R41&gt;=0.75,"Rentable","Revisar tarifa"))</f>
        <v/>
      </c>
    </row>
    <row r="42">
      <c r="A42" s="5" t="n"/>
      <c r="B42" s="6" t="n"/>
      <c r="C42" s="7" t="n"/>
      <c r="D42" s="7" t="n"/>
      <c r="E42" s="7" t="n"/>
      <c r="F42" s="7" t="n"/>
      <c r="G42" s="7" t="n"/>
      <c r="H42" s="7" t="n"/>
      <c r="I42" s="7" t="n"/>
      <c r="J42" s="41" t="n"/>
      <c r="K42" s="41" t="n"/>
      <c r="L42" s="15">
        <f>IF(OR(J42="",K42=""),"",K42-J42+1)</f>
        <v/>
      </c>
      <c r="M42" s="42" t="n"/>
      <c r="N42" s="43" t="n"/>
      <c r="O42" s="46">
        <f>IF(M42="","",M42*(1+N42))</f>
        <v/>
      </c>
      <c r="P42" s="43" t="n"/>
      <c r="Q42" s="46">
        <f>IF(O42="","",O42*(1-P42))</f>
        <v/>
      </c>
      <c r="R42" s="43" t="n"/>
      <c r="S42" s="47">
        <f>IF(OR(L42="",R42=""),"",L42*R42)</f>
        <v/>
      </c>
      <c r="T42" s="46">
        <f>IF(OR(S42="",Q42=""),"",S42*Q42)</f>
        <v/>
      </c>
      <c r="U42" s="42" t="n"/>
      <c r="V42" s="43" t="n"/>
      <c r="W42" s="46">
        <f>IF(OR(T42="",V42=""),"",T42*V42)</f>
        <v/>
      </c>
      <c r="X42" s="42" t="n"/>
      <c r="Y42" s="46">
        <f>IF(T42="","",T42-W42-X42)</f>
        <v/>
      </c>
      <c r="Z42" s="18">
        <f>IF(R42="","",IF(R42&gt;=0.75,"Rentable","Revisar tarifa"))</f>
        <v/>
      </c>
    </row>
    <row r="43">
      <c r="A43" s="5" t="n"/>
      <c r="B43" s="6" t="n"/>
      <c r="C43" s="7" t="n"/>
      <c r="D43" s="7" t="n"/>
      <c r="E43" s="7" t="n"/>
      <c r="F43" s="7" t="n"/>
      <c r="G43" s="7" t="n"/>
      <c r="H43" s="7" t="n"/>
      <c r="I43" s="7" t="n"/>
      <c r="J43" s="41" t="n"/>
      <c r="K43" s="41" t="n"/>
      <c r="L43" s="9">
        <f>IF(OR(J43="",K43=""),"",K43-J43+1)</f>
        <v/>
      </c>
      <c r="M43" s="42" t="n"/>
      <c r="N43" s="43" t="n"/>
      <c r="O43" s="44">
        <f>IF(M43="","",M43*(1+N43))</f>
        <v/>
      </c>
      <c r="P43" s="43" t="n"/>
      <c r="Q43" s="44">
        <f>IF(O43="","",O43*(1-P43))</f>
        <v/>
      </c>
      <c r="R43" s="43" t="n"/>
      <c r="S43" s="45">
        <f>IF(OR(L43="",R43=""),"",L43*R43)</f>
        <v/>
      </c>
      <c r="T43" s="44">
        <f>IF(OR(S43="",Q43=""),"",S43*Q43)</f>
        <v/>
      </c>
      <c r="U43" s="42" t="n"/>
      <c r="V43" s="43" t="n"/>
      <c r="W43" s="44">
        <f>IF(OR(T43="",V43=""),"",T43*V43)</f>
        <v/>
      </c>
      <c r="X43" s="42" t="n"/>
      <c r="Y43" s="44">
        <f>IF(T43="","",T43-W43-X43)</f>
        <v/>
      </c>
      <c r="Z43" s="14">
        <f>IF(R43="","",IF(R43&gt;=0.75,"Rentable","Revisar tarifa"))</f>
        <v/>
      </c>
    </row>
    <row r="44">
      <c r="A44" s="5" t="n"/>
      <c r="B44" s="6" t="n"/>
      <c r="C44" s="7" t="n"/>
      <c r="D44" s="7" t="n"/>
      <c r="E44" s="7" t="n"/>
      <c r="F44" s="7" t="n"/>
      <c r="G44" s="7" t="n"/>
      <c r="H44" s="7" t="n"/>
      <c r="I44" s="7" t="n"/>
      <c r="J44" s="41" t="n"/>
      <c r="K44" s="41" t="n"/>
      <c r="L44" s="15">
        <f>IF(OR(J44="",K44=""),"",K44-J44+1)</f>
        <v/>
      </c>
      <c r="M44" s="42" t="n"/>
      <c r="N44" s="43" t="n"/>
      <c r="O44" s="46">
        <f>IF(M44="","",M44*(1+N44))</f>
        <v/>
      </c>
      <c r="P44" s="43" t="n"/>
      <c r="Q44" s="46">
        <f>IF(O44="","",O44*(1-P44))</f>
        <v/>
      </c>
      <c r="R44" s="43" t="n"/>
      <c r="S44" s="47">
        <f>IF(OR(L44="",R44=""),"",L44*R44)</f>
        <v/>
      </c>
      <c r="T44" s="46">
        <f>IF(OR(S44="",Q44=""),"",S44*Q44)</f>
        <v/>
      </c>
      <c r="U44" s="42" t="n"/>
      <c r="V44" s="43" t="n"/>
      <c r="W44" s="46">
        <f>IF(OR(T44="",V44=""),"",T44*V44)</f>
        <v/>
      </c>
      <c r="X44" s="42" t="n"/>
      <c r="Y44" s="46">
        <f>IF(T44="","",T44-W44-X44)</f>
        <v/>
      </c>
      <c r="Z44" s="18">
        <f>IF(R44="","",IF(R44&gt;=0.75,"Rentable","Revisar tarifa"))</f>
        <v/>
      </c>
    </row>
    <row r="45">
      <c r="A45" s="5" t="n"/>
      <c r="B45" s="6" t="n"/>
      <c r="C45" s="7" t="n"/>
      <c r="D45" s="7" t="n"/>
      <c r="E45" s="7" t="n"/>
      <c r="F45" s="7" t="n"/>
      <c r="G45" s="7" t="n"/>
      <c r="H45" s="7" t="n"/>
      <c r="I45" s="7" t="n"/>
      <c r="J45" s="41" t="n"/>
      <c r="K45" s="41" t="n"/>
      <c r="L45" s="9">
        <f>IF(OR(J45="",K45=""),"",K45-J45+1)</f>
        <v/>
      </c>
      <c r="M45" s="42" t="n"/>
      <c r="N45" s="43" t="n"/>
      <c r="O45" s="44">
        <f>IF(M45="","",M45*(1+N45))</f>
        <v/>
      </c>
      <c r="P45" s="43" t="n"/>
      <c r="Q45" s="44">
        <f>IF(O45="","",O45*(1-P45))</f>
        <v/>
      </c>
      <c r="R45" s="43" t="n"/>
      <c r="S45" s="45">
        <f>IF(OR(L45="",R45=""),"",L45*R45)</f>
        <v/>
      </c>
      <c r="T45" s="44">
        <f>IF(OR(S45="",Q45=""),"",S45*Q45)</f>
        <v/>
      </c>
      <c r="U45" s="42" t="n"/>
      <c r="V45" s="43" t="n"/>
      <c r="W45" s="44">
        <f>IF(OR(T45="",V45=""),"",T45*V45)</f>
        <v/>
      </c>
      <c r="X45" s="42" t="n"/>
      <c r="Y45" s="44">
        <f>IF(T45="","",T45-W45-X45)</f>
        <v/>
      </c>
      <c r="Z45" s="14">
        <f>IF(R45="","",IF(R45&gt;=0.75,"Rentable","Revisar tarifa"))</f>
        <v/>
      </c>
    </row>
    <row r="46">
      <c r="A46" s="5" t="n"/>
      <c r="B46" s="6" t="n"/>
      <c r="C46" s="7" t="n"/>
      <c r="D46" s="7" t="n"/>
      <c r="E46" s="7" t="n"/>
      <c r="F46" s="7" t="n"/>
      <c r="G46" s="7" t="n"/>
      <c r="H46" s="7" t="n"/>
      <c r="I46" s="7" t="n"/>
      <c r="J46" s="41" t="n"/>
      <c r="K46" s="41" t="n"/>
      <c r="L46" s="15">
        <f>IF(OR(J46="",K46=""),"",K46-J46+1)</f>
        <v/>
      </c>
      <c r="M46" s="42" t="n"/>
      <c r="N46" s="43" t="n"/>
      <c r="O46" s="46">
        <f>IF(M46="","",M46*(1+N46))</f>
        <v/>
      </c>
      <c r="P46" s="43" t="n"/>
      <c r="Q46" s="46">
        <f>IF(O46="","",O46*(1-P46))</f>
        <v/>
      </c>
      <c r="R46" s="43" t="n"/>
      <c r="S46" s="47">
        <f>IF(OR(L46="",R46=""),"",L46*R46)</f>
        <v/>
      </c>
      <c r="T46" s="46">
        <f>IF(OR(S46="",Q46=""),"",S46*Q46)</f>
        <v/>
      </c>
      <c r="U46" s="42" t="n"/>
      <c r="V46" s="43" t="n"/>
      <c r="W46" s="46">
        <f>IF(OR(T46="",V46=""),"",T46*V46)</f>
        <v/>
      </c>
      <c r="X46" s="42" t="n"/>
      <c r="Y46" s="46">
        <f>IF(T46="","",T46-W46-X46)</f>
        <v/>
      </c>
      <c r="Z46" s="18">
        <f>IF(R46="","",IF(R46&gt;=0.75,"Rentable","Revisar tarifa"))</f>
        <v/>
      </c>
    </row>
    <row r="47">
      <c r="A47" s="5" t="n"/>
      <c r="B47" s="6" t="n"/>
      <c r="C47" s="7" t="n"/>
      <c r="D47" s="7" t="n"/>
      <c r="E47" s="7" t="n"/>
      <c r="F47" s="7" t="n"/>
      <c r="G47" s="7" t="n"/>
      <c r="H47" s="7" t="n"/>
      <c r="I47" s="7" t="n"/>
      <c r="J47" s="41" t="n"/>
      <c r="K47" s="41" t="n"/>
      <c r="L47" s="9">
        <f>IF(OR(J47="",K47=""),"",K47-J47+1)</f>
        <v/>
      </c>
      <c r="M47" s="42" t="n"/>
      <c r="N47" s="43" t="n"/>
      <c r="O47" s="44">
        <f>IF(M47="","",M47*(1+N47))</f>
        <v/>
      </c>
      <c r="P47" s="43" t="n"/>
      <c r="Q47" s="44">
        <f>IF(O47="","",O47*(1-P47))</f>
        <v/>
      </c>
      <c r="R47" s="43" t="n"/>
      <c r="S47" s="45">
        <f>IF(OR(L47="",R47=""),"",L47*R47)</f>
        <v/>
      </c>
      <c r="T47" s="44">
        <f>IF(OR(S47="",Q47=""),"",S47*Q47)</f>
        <v/>
      </c>
      <c r="U47" s="42" t="n"/>
      <c r="V47" s="43" t="n"/>
      <c r="W47" s="44">
        <f>IF(OR(T47="",V47=""),"",T47*V47)</f>
        <v/>
      </c>
      <c r="X47" s="42" t="n"/>
      <c r="Y47" s="44">
        <f>IF(T47="","",T47-W47-X47)</f>
        <v/>
      </c>
      <c r="Z47" s="14">
        <f>IF(R47="","",IF(R47&gt;=0.75,"Rentable","Revisar tarifa"))</f>
        <v/>
      </c>
    </row>
    <row r="48">
      <c r="A48" s="5" t="n"/>
      <c r="B48" s="6" t="n"/>
      <c r="C48" s="7" t="n"/>
      <c r="D48" s="7" t="n"/>
      <c r="E48" s="7" t="n"/>
      <c r="F48" s="7" t="n"/>
      <c r="G48" s="7" t="n"/>
      <c r="H48" s="7" t="n"/>
      <c r="I48" s="7" t="n"/>
      <c r="J48" s="41" t="n"/>
      <c r="K48" s="41" t="n"/>
      <c r="L48" s="15">
        <f>IF(OR(J48="",K48=""),"",K48-J48+1)</f>
        <v/>
      </c>
      <c r="M48" s="42" t="n"/>
      <c r="N48" s="43" t="n"/>
      <c r="O48" s="46">
        <f>IF(M48="","",M48*(1+N48))</f>
        <v/>
      </c>
      <c r="P48" s="43" t="n"/>
      <c r="Q48" s="46">
        <f>IF(O48="","",O48*(1-P48))</f>
        <v/>
      </c>
      <c r="R48" s="43" t="n"/>
      <c r="S48" s="47">
        <f>IF(OR(L48="",R48=""),"",L48*R48)</f>
        <v/>
      </c>
      <c r="T48" s="46">
        <f>IF(OR(S48="",Q48=""),"",S48*Q48)</f>
        <v/>
      </c>
      <c r="U48" s="42" t="n"/>
      <c r="V48" s="43" t="n"/>
      <c r="W48" s="46">
        <f>IF(OR(T48="",V48=""),"",T48*V48)</f>
        <v/>
      </c>
      <c r="X48" s="42" t="n"/>
      <c r="Y48" s="46">
        <f>IF(T48="","",T48-W48-X48)</f>
        <v/>
      </c>
      <c r="Z48" s="18">
        <f>IF(R48="","",IF(R48&gt;=0.75,"Rentable","Revisar tarifa"))</f>
        <v/>
      </c>
    </row>
    <row r="49">
      <c r="A49" s="5" t="n"/>
      <c r="B49" s="6" t="n"/>
      <c r="C49" s="7" t="n"/>
      <c r="D49" s="7" t="n"/>
      <c r="E49" s="7" t="n"/>
      <c r="F49" s="7" t="n"/>
      <c r="G49" s="7" t="n"/>
      <c r="H49" s="7" t="n"/>
      <c r="I49" s="7" t="n"/>
      <c r="J49" s="41" t="n"/>
      <c r="K49" s="41" t="n"/>
      <c r="L49" s="9">
        <f>IF(OR(J49="",K49=""),"",K49-J49+1)</f>
        <v/>
      </c>
      <c r="M49" s="42" t="n"/>
      <c r="N49" s="43" t="n"/>
      <c r="O49" s="44">
        <f>IF(M49="","",M49*(1+N49))</f>
        <v/>
      </c>
      <c r="P49" s="43" t="n"/>
      <c r="Q49" s="44">
        <f>IF(O49="","",O49*(1-P49))</f>
        <v/>
      </c>
      <c r="R49" s="43" t="n"/>
      <c r="S49" s="45">
        <f>IF(OR(L49="",R49=""),"",L49*R49)</f>
        <v/>
      </c>
      <c r="T49" s="44">
        <f>IF(OR(S49="",Q49=""),"",S49*Q49)</f>
        <v/>
      </c>
      <c r="U49" s="42" t="n"/>
      <c r="V49" s="43" t="n"/>
      <c r="W49" s="44">
        <f>IF(OR(T49="",V49=""),"",T49*V49)</f>
        <v/>
      </c>
      <c r="X49" s="42" t="n"/>
      <c r="Y49" s="44">
        <f>IF(T49="","",T49-W49-X49)</f>
        <v/>
      </c>
      <c r="Z49" s="14">
        <f>IF(R49="","",IF(R49&gt;=0.75,"Rentable","Revisar tarifa"))</f>
        <v/>
      </c>
    </row>
    <row r="50">
      <c r="A50" s="5" t="n"/>
      <c r="B50" s="6" t="n"/>
      <c r="C50" s="7" t="n"/>
      <c r="D50" s="7" t="n"/>
      <c r="E50" s="7" t="n"/>
      <c r="F50" s="7" t="n"/>
      <c r="G50" s="7" t="n"/>
      <c r="H50" s="7" t="n"/>
      <c r="I50" s="7" t="n"/>
      <c r="J50" s="41" t="n"/>
      <c r="K50" s="41" t="n"/>
      <c r="L50" s="15">
        <f>IF(OR(J50="",K50=""),"",K50-J50+1)</f>
        <v/>
      </c>
      <c r="M50" s="42" t="n"/>
      <c r="N50" s="43" t="n"/>
      <c r="O50" s="46">
        <f>IF(M50="","",M50*(1+N50))</f>
        <v/>
      </c>
      <c r="P50" s="43" t="n"/>
      <c r="Q50" s="46">
        <f>IF(O50="","",O50*(1-P50))</f>
        <v/>
      </c>
      <c r="R50" s="43" t="n"/>
      <c r="S50" s="47">
        <f>IF(OR(L50="",R50=""),"",L50*R50)</f>
        <v/>
      </c>
      <c r="T50" s="46">
        <f>IF(OR(S50="",Q50=""),"",S50*Q50)</f>
        <v/>
      </c>
      <c r="U50" s="42" t="n"/>
      <c r="V50" s="43" t="n"/>
      <c r="W50" s="46">
        <f>IF(OR(T50="",V50=""),"",T50*V50)</f>
        <v/>
      </c>
      <c r="X50" s="42" t="n"/>
      <c r="Y50" s="46">
        <f>IF(T50="","",T50-W50-X50)</f>
        <v/>
      </c>
      <c r="Z50" s="18">
        <f>IF(R50="","",IF(R50&gt;=0.75,"Rentable","Revisar tarifa"))</f>
        <v/>
      </c>
    </row>
    <row r="51">
      <c r="A51" s="5" t="n"/>
      <c r="B51" s="6" t="n"/>
      <c r="C51" s="7" t="n"/>
      <c r="D51" s="7" t="n"/>
      <c r="E51" s="7" t="n"/>
      <c r="F51" s="7" t="n"/>
      <c r="G51" s="7" t="n"/>
      <c r="H51" s="7" t="n"/>
      <c r="I51" s="7" t="n"/>
      <c r="J51" s="41" t="n"/>
      <c r="K51" s="41" t="n"/>
      <c r="L51" s="9">
        <f>IF(OR(J51="",K51=""),"",K51-J51+1)</f>
        <v/>
      </c>
      <c r="M51" s="42" t="n"/>
      <c r="N51" s="43" t="n"/>
      <c r="O51" s="44">
        <f>IF(M51="","",M51*(1+N51))</f>
        <v/>
      </c>
      <c r="P51" s="43" t="n"/>
      <c r="Q51" s="44">
        <f>IF(O51="","",O51*(1-P51))</f>
        <v/>
      </c>
      <c r="R51" s="43" t="n"/>
      <c r="S51" s="45">
        <f>IF(OR(L51="",R51=""),"",L51*R51)</f>
        <v/>
      </c>
      <c r="T51" s="44">
        <f>IF(OR(S51="",Q51=""),"",S51*Q51)</f>
        <v/>
      </c>
      <c r="U51" s="42" t="n"/>
      <c r="V51" s="43" t="n"/>
      <c r="W51" s="44">
        <f>IF(OR(T51="",V51=""),"",T51*V51)</f>
        <v/>
      </c>
      <c r="X51" s="42" t="n"/>
      <c r="Y51" s="44">
        <f>IF(T51="","",T51-W51-X51)</f>
        <v/>
      </c>
      <c r="Z51" s="14">
        <f>IF(R51="","",IF(R51&gt;=0.75,"Rentable","Revisar tarifa"))</f>
        <v/>
      </c>
    </row>
    <row r="52">
      <c r="A52" s="5" t="n"/>
      <c r="B52" s="6" t="n"/>
      <c r="C52" s="7" t="n"/>
      <c r="D52" s="7" t="n"/>
      <c r="E52" s="7" t="n"/>
      <c r="F52" s="7" t="n"/>
      <c r="G52" s="7" t="n"/>
      <c r="H52" s="7" t="n"/>
      <c r="I52" s="7" t="n"/>
      <c r="J52" s="41" t="n"/>
      <c r="K52" s="41" t="n"/>
      <c r="L52" s="15">
        <f>IF(OR(J52="",K52=""),"",K52-J52+1)</f>
        <v/>
      </c>
      <c r="M52" s="42" t="n"/>
      <c r="N52" s="43" t="n"/>
      <c r="O52" s="46">
        <f>IF(M52="","",M52*(1+N52))</f>
        <v/>
      </c>
      <c r="P52" s="43" t="n"/>
      <c r="Q52" s="46">
        <f>IF(O52="","",O52*(1-P52))</f>
        <v/>
      </c>
      <c r="R52" s="43" t="n"/>
      <c r="S52" s="47">
        <f>IF(OR(L52="",R52=""),"",L52*R52)</f>
        <v/>
      </c>
      <c r="T52" s="46">
        <f>IF(OR(S52="",Q52=""),"",S52*Q52)</f>
        <v/>
      </c>
      <c r="U52" s="42" t="n"/>
      <c r="V52" s="43" t="n"/>
      <c r="W52" s="46">
        <f>IF(OR(T52="",V52=""),"",T52*V52)</f>
        <v/>
      </c>
      <c r="X52" s="42" t="n"/>
      <c r="Y52" s="46">
        <f>IF(T52="","",T52-W52-X52)</f>
        <v/>
      </c>
      <c r="Z52" s="18">
        <f>IF(R52="","",IF(R52&gt;=0.75,"Rentable","Revisar tarifa"))</f>
        <v/>
      </c>
    </row>
    <row r="53">
      <c r="A53" s="5" t="n"/>
      <c r="B53" s="6" t="n"/>
      <c r="C53" s="7" t="n"/>
      <c r="D53" s="7" t="n"/>
      <c r="E53" s="7" t="n"/>
      <c r="F53" s="7" t="n"/>
      <c r="G53" s="7" t="n"/>
      <c r="H53" s="7" t="n"/>
      <c r="I53" s="7" t="n"/>
      <c r="J53" s="41" t="n"/>
      <c r="K53" s="41" t="n"/>
      <c r="L53" s="9">
        <f>IF(OR(J53="",K53=""),"",K53-J53+1)</f>
        <v/>
      </c>
      <c r="M53" s="42" t="n"/>
      <c r="N53" s="43" t="n"/>
      <c r="O53" s="44">
        <f>IF(M53="","",M53*(1+N53))</f>
        <v/>
      </c>
      <c r="P53" s="43" t="n"/>
      <c r="Q53" s="44">
        <f>IF(O53="","",O53*(1-P53))</f>
        <v/>
      </c>
      <c r="R53" s="43" t="n"/>
      <c r="S53" s="45">
        <f>IF(OR(L53="",R53=""),"",L53*R53)</f>
        <v/>
      </c>
      <c r="T53" s="44">
        <f>IF(OR(S53="",Q53=""),"",S53*Q53)</f>
        <v/>
      </c>
      <c r="U53" s="42" t="n"/>
      <c r="V53" s="43" t="n"/>
      <c r="W53" s="44">
        <f>IF(OR(T53="",V53=""),"",T53*V53)</f>
        <v/>
      </c>
      <c r="X53" s="42" t="n"/>
      <c r="Y53" s="44">
        <f>IF(T53="","",T53-W53-X53)</f>
        <v/>
      </c>
      <c r="Z53" s="14">
        <f>IF(R53="","",IF(R53&gt;=0.75,"Rentable","Revisar tarifa"))</f>
        <v/>
      </c>
    </row>
    <row r="54">
      <c r="A54" s="5" t="n"/>
      <c r="B54" s="6" t="n"/>
      <c r="C54" s="7" t="n"/>
      <c r="D54" s="7" t="n"/>
      <c r="E54" s="7" t="n"/>
      <c r="F54" s="7" t="n"/>
      <c r="G54" s="7" t="n"/>
      <c r="H54" s="7" t="n"/>
      <c r="I54" s="7" t="n"/>
      <c r="J54" s="41" t="n"/>
      <c r="K54" s="41" t="n"/>
      <c r="L54" s="15">
        <f>IF(OR(J54="",K54=""),"",K54-J54+1)</f>
        <v/>
      </c>
      <c r="M54" s="42" t="n"/>
      <c r="N54" s="43" t="n"/>
      <c r="O54" s="46">
        <f>IF(M54="","",M54*(1+N54))</f>
        <v/>
      </c>
      <c r="P54" s="43" t="n"/>
      <c r="Q54" s="46">
        <f>IF(O54="","",O54*(1-P54))</f>
        <v/>
      </c>
      <c r="R54" s="43" t="n"/>
      <c r="S54" s="47">
        <f>IF(OR(L54="",R54=""),"",L54*R54)</f>
        <v/>
      </c>
      <c r="T54" s="46">
        <f>IF(OR(S54="",Q54=""),"",S54*Q54)</f>
        <v/>
      </c>
      <c r="U54" s="42" t="n"/>
      <c r="V54" s="43" t="n"/>
      <c r="W54" s="46">
        <f>IF(OR(T54="",V54=""),"",T54*V54)</f>
        <v/>
      </c>
      <c r="X54" s="42" t="n"/>
      <c r="Y54" s="46">
        <f>IF(T54="","",T54-W54-X54)</f>
        <v/>
      </c>
      <c r="Z54" s="18">
        <f>IF(R54="","",IF(R54&gt;=0.75,"Rentable","Revisar tarifa"))</f>
        <v/>
      </c>
    </row>
    <row r="55">
      <c r="A55" s="5" t="n"/>
      <c r="B55" s="6" t="n"/>
      <c r="C55" s="7" t="n"/>
      <c r="D55" s="7" t="n"/>
      <c r="E55" s="7" t="n"/>
      <c r="F55" s="7" t="n"/>
      <c r="G55" s="7" t="n"/>
      <c r="H55" s="7" t="n"/>
      <c r="I55" s="7" t="n"/>
      <c r="J55" s="41" t="n"/>
      <c r="K55" s="41" t="n"/>
      <c r="L55" s="9">
        <f>IF(OR(J55="",K55=""),"",K55-J55+1)</f>
        <v/>
      </c>
      <c r="M55" s="42" t="n"/>
      <c r="N55" s="43" t="n"/>
      <c r="O55" s="44">
        <f>IF(M55="","",M55*(1+N55))</f>
        <v/>
      </c>
      <c r="P55" s="43" t="n"/>
      <c r="Q55" s="44">
        <f>IF(O55="","",O55*(1-P55))</f>
        <v/>
      </c>
      <c r="R55" s="43" t="n"/>
      <c r="S55" s="45">
        <f>IF(OR(L55="",R55=""),"",L55*R55)</f>
        <v/>
      </c>
      <c r="T55" s="44">
        <f>IF(OR(S55="",Q55=""),"",S55*Q55)</f>
        <v/>
      </c>
      <c r="U55" s="42" t="n"/>
      <c r="V55" s="43" t="n"/>
      <c r="W55" s="44">
        <f>IF(OR(T55="",V55=""),"",T55*V55)</f>
        <v/>
      </c>
      <c r="X55" s="42" t="n"/>
      <c r="Y55" s="44">
        <f>IF(T55="","",T55-W55-X55)</f>
        <v/>
      </c>
      <c r="Z55" s="14">
        <f>IF(R55="","",IF(R55&gt;=0.75,"Rentable","Revisar tarifa"))</f>
        <v/>
      </c>
    </row>
    <row r="56">
      <c r="A56" s="5" t="n"/>
      <c r="B56" s="6" t="n"/>
      <c r="C56" s="7" t="n"/>
      <c r="D56" s="7" t="n"/>
      <c r="E56" s="7" t="n"/>
      <c r="F56" s="7" t="n"/>
      <c r="G56" s="7" t="n"/>
      <c r="H56" s="7" t="n"/>
      <c r="I56" s="7" t="n"/>
      <c r="J56" s="41" t="n"/>
      <c r="K56" s="41" t="n"/>
      <c r="L56" s="15">
        <f>IF(OR(J56="",K56=""),"",K56-J56+1)</f>
        <v/>
      </c>
      <c r="M56" s="42" t="n"/>
      <c r="N56" s="43" t="n"/>
      <c r="O56" s="46">
        <f>IF(M56="","",M56*(1+N56))</f>
        <v/>
      </c>
      <c r="P56" s="43" t="n"/>
      <c r="Q56" s="46">
        <f>IF(O56="","",O56*(1-P56))</f>
        <v/>
      </c>
      <c r="R56" s="43" t="n"/>
      <c r="S56" s="47">
        <f>IF(OR(L56="",R56=""),"",L56*R56)</f>
        <v/>
      </c>
      <c r="T56" s="46">
        <f>IF(OR(S56="",Q56=""),"",S56*Q56)</f>
        <v/>
      </c>
      <c r="U56" s="42" t="n"/>
      <c r="V56" s="43" t="n"/>
      <c r="W56" s="46">
        <f>IF(OR(T56="",V56=""),"",T56*V56)</f>
        <v/>
      </c>
      <c r="X56" s="42" t="n"/>
      <c r="Y56" s="46">
        <f>IF(T56="","",T56-W56-X56)</f>
        <v/>
      </c>
      <c r="Z56" s="18">
        <f>IF(R56="","",IF(R56&gt;=0.75,"Rentable","Revisar tarifa"))</f>
        <v/>
      </c>
    </row>
    <row r="57">
      <c r="A57" s="5" t="n"/>
      <c r="B57" s="6" t="n"/>
      <c r="C57" s="7" t="n"/>
      <c r="D57" s="7" t="n"/>
      <c r="E57" s="7" t="n"/>
      <c r="F57" s="7" t="n"/>
      <c r="G57" s="7" t="n"/>
      <c r="H57" s="7" t="n"/>
      <c r="I57" s="7" t="n"/>
      <c r="J57" s="41" t="n"/>
      <c r="K57" s="41" t="n"/>
      <c r="L57" s="9">
        <f>IF(OR(J57="",K57=""),"",K57-J57+1)</f>
        <v/>
      </c>
      <c r="M57" s="42" t="n"/>
      <c r="N57" s="43" t="n"/>
      <c r="O57" s="44">
        <f>IF(M57="","",M57*(1+N57))</f>
        <v/>
      </c>
      <c r="P57" s="43" t="n"/>
      <c r="Q57" s="44">
        <f>IF(O57="","",O57*(1-P57))</f>
        <v/>
      </c>
      <c r="R57" s="43" t="n"/>
      <c r="S57" s="45">
        <f>IF(OR(L57="",R57=""),"",L57*R57)</f>
        <v/>
      </c>
      <c r="T57" s="44">
        <f>IF(OR(S57="",Q57=""),"",S57*Q57)</f>
        <v/>
      </c>
      <c r="U57" s="42" t="n"/>
      <c r="V57" s="43" t="n"/>
      <c r="W57" s="44">
        <f>IF(OR(T57="",V57=""),"",T57*V57)</f>
        <v/>
      </c>
      <c r="X57" s="42" t="n"/>
      <c r="Y57" s="44">
        <f>IF(T57="","",T57-W57-X57)</f>
        <v/>
      </c>
      <c r="Z57" s="14">
        <f>IF(R57="","",IF(R57&gt;=0.75,"Rentable","Revisar tarifa"))</f>
        <v/>
      </c>
    </row>
    <row r="58">
      <c r="A58" s="5" t="n"/>
      <c r="B58" s="6" t="n"/>
      <c r="C58" s="7" t="n"/>
      <c r="D58" s="7" t="n"/>
      <c r="E58" s="7" t="n"/>
      <c r="F58" s="7" t="n"/>
      <c r="G58" s="7" t="n"/>
      <c r="H58" s="7" t="n"/>
      <c r="I58" s="7" t="n"/>
      <c r="J58" s="41" t="n"/>
      <c r="K58" s="41" t="n"/>
      <c r="L58" s="15">
        <f>IF(OR(J58="",K58=""),"",K58-J58+1)</f>
        <v/>
      </c>
      <c r="M58" s="42" t="n"/>
      <c r="N58" s="43" t="n"/>
      <c r="O58" s="46">
        <f>IF(M58="","",M58*(1+N58))</f>
        <v/>
      </c>
      <c r="P58" s="43" t="n"/>
      <c r="Q58" s="46">
        <f>IF(O58="","",O58*(1-P58))</f>
        <v/>
      </c>
      <c r="R58" s="43" t="n"/>
      <c r="S58" s="47">
        <f>IF(OR(L58="",R58=""),"",L58*R58)</f>
        <v/>
      </c>
      <c r="T58" s="46">
        <f>IF(OR(S58="",Q58=""),"",S58*Q58)</f>
        <v/>
      </c>
      <c r="U58" s="42" t="n"/>
      <c r="V58" s="43" t="n"/>
      <c r="W58" s="46">
        <f>IF(OR(T58="",V58=""),"",T58*V58)</f>
        <v/>
      </c>
      <c r="X58" s="42" t="n"/>
      <c r="Y58" s="46">
        <f>IF(T58="","",T58-W58-X58)</f>
        <v/>
      </c>
      <c r="Z58" s="18">
        <f>IF(R58="","",IF(R58&gt;=0.75,"Rentable","Revisar tarifa"))</f>
        <v/>
      </c>
    </row>
    <row r="59">
      <c r="A59" s="5" t="n"/>
      <c r="B59" s="6" t="n"/>
      <c r="C59" s="7" t="n"/>
      <c r="D59" s="7" t="n"/>
      <c r="E59" s="7" t="n"/>
      <c r="F59" s="7" t="n"/>
      <c r="G59" s="7" t="n"/>
      <c r="H59" s="7" t="n"/>
      <c r="I59" s="7" t="n"/>
      <c r="J59" s="41" t="n"/>
      <c r="K59" s="41" t="n"/>
      <c r="L59" s="9">
        <f>IF(OR(J59="",K59=""),"",K59-J59+1)</f>
        <v/>
      </c>
      <c r="M59" s="42" t="n"/>
      <c r="N59" s="43" t="n"/>
      <c r="O59" s="44">
        <f>IF(M59="","",M59*(1+N59))</f>
        <v/>
      </c>
      <c r="P59" s="43" t="n"/>
      <c r="Q59" s="44">
        <f>IF(O59="","",O59*(1-P59))</f>
        <v/>
      </c>
      <c r="R59" s="43" t="n"/>
      <c r="S59" s="45">
        <f>IF(OR(L59="",R59=""),"",L59*R59)</f>
        <v/>
      </c>
      <c r="T59" s="44">
        <f>IF(OR(S59="",Q59=""),"",S59*Q59)</f>
        <v/>
      </c>
      <c r="U59" s="42" t="n"/>
      <c r="V59" s="43" t="n"/>
      <c r="W59" s="44">
        <f>IF(OR(T59="",V59=""),"",T59*V59)</f>
        <v/>
      </c>
      <c r="X59" s="42" t="n"/>
      <c r="Y59" s="44">
        <f>IF(T59="","",T59-W59-X59)</f>
        <v/>
      </c>
      <c r="Z59" s="14">
        <f>IF(R59="","",IF(R59&gt;=0.75,"Rentable","Revisar tarifa"))</f>
        <v/>
      </c>
    </row>
    <row r="60">
      <c r="A60" s="5" t="n"/>
      <c r="B60" s="6" t="n"/>
      <c r="C60" s="7" t="n"/>
      <c r="D60" s="7" t="n"/>
      <c r="E60" s="7" t="n"/>
      <c r="F60" s="7" t="n"/>
      <c r="G60" s="7" t="n"/>
      <c r="H60" s="7" t="n"/>
      <c r="I60" s="7" t="n"/>
      <c r="J60" s="41" t="n"/>
      <c r="K60" s="41" t="n"/>
      <c r="L60" s="15">
        <f>IF(OR(J60="",K60=""),"",K60-J60+1)</f>
        <v/>
      </c>
      <c r="M60" s="42" t="n"/>
      <c r="N60" s="43" t="n"/>
      <c r="O60" s="46">
        <f>IF(M60="","",M60*(1+N60))</f>
        <v/>
      </c>
      <c r="P60" s="43" t="n"/>
      <c r="Q60" s="46">
        <f>IF(O60="","",O60*(1-P60))</f>
        <v/>
      </c>
      <c r="R60" s="43" t="n"/>
      <c r="S60" s="47">
        <f>IF(OR(L60="",R60=""),"",L60*R60)</f>
        <v/>
      </c>
      <c r="T60" s="46">
        <f>IF(OR(S60="",Q60=""),"",S60*Q60)</f>
        <v/>
      </c>
      <c r="U60" s="42" t="n"/>
      <c r="V60" s="43" t="n"/>
      <c r="W60" s="46">
        <f>IF(OR(T60="",V60=""),"",T60*V60)</f>
        <v/>
      </c>
      <c r="X60" s="42" t="n"/>
      <c r="Y60" s="46">
        <f>IF(T60="","",T60-W60-X60)</f>
        <v/>
      </c>
      <c r="Z60" s="18">
        <f>IF(R60="","",IF(R60&gt;=0.75,"Rentable","Revisar tarifa"))</f>
        <v/>
      </c>
    </row>
    <row r="61">
      <c r="A61" s="5" t="n"/>
      <c r="B61" s="6" t="n"/>
      <c r="C61" s="7" t="n"/>
      <c r="D61" s="7" t="n"/>
      <c r="E61" s="7" t="n"/>
      <c r="F61" s="7" t="n"/>
      <c r="G61" s="7" t="n"/>
      <c r="H61" s="7" t="n"/>
      <c r="I61" s="7" t="n"/>
      <c r="J61" s="41" t="n"/>
      <c r="K61" s="41" t="n"/>
      <c r="L61" s="9">
        <f>IF(OR(J61="",K61=""),"",K61-J61+1)</f>
        <v/>
      </c>
      <c r="M61" s="42" t="n"/>
      <c r="N61" s="43" t="n"/>
      <c r="O61" s="44">
        <f>IF(M61="","",M61*(1+N61))</f>
        <v/>
      </c>
      <c r="P61" s="43" t="n"/>
      <c r="Q61" s="44">
        <f>IF(O61="","",O61*(1-P61))</f>
        <v/>
      </c>
      <c r="R61" s="43" t="n"/>
      <c r="S61" s="45">
        <f>IF(OR(L61="",R61=""),"",L61*R61)</f>
        <v/>
      </c>
      <c r="T61" s="44">
        <f>IF(OR(S61="",Q61=""),"",S61*Q61)</f>
        <v/>
      </c>
      <c r="U61" s="42" t="n"/>
      <c r="V61" s="43" t="n"/>
      <c r="W61" s="44">
        <f>IF(OR(T61="",V61=""),"",T61*V61)</f>
        <v/>
      </c>
      <c r="X61" s="42" t="n"/>
      <c r="Y61" s="44">
        <f>IF(T61="","",T61-W61-X61)</f>
        <v/>
      </c>
      <c r="Z61" s="14">
        <f>IF(R61="","",IF(R61&gt;=0.75,"Rentable","Revisar tarifa"))</f>
        <v/>
      </c>
    </row>
    <row r="62">
      <c r="A62" s="5" t="n"/>
      <c r="B62" s="6" t="n"/>
      <c r="C62" s="7" t="n"/>
      <c r="D62" s="7" t="n"/>
      <c r="E62" s="7" t="n"/>
      <c r="F62" s="7" t="n"/>
      <c r="G62" s="7" t="n"/>
      <c r="H62" s="7" t="n"/>
      <c r="I62" s="7" t="n"/>
      <c r="J62" s="41" t="n"/>
      <c r="K62" s="41" t="n"/>
      <c r="L62" s="15">
        <f>IF(OR(J62="",K62=""),"",K62-J62+1)</f>
        <v/>
      </c>
      <c r="M62" s="42" t="n"/>
      <c r="N62" s="43" t="n"/>
      <c r="O62" s="46">
        <f>IF(M62="","",M62*(1+N62))</f>
        <v/>
      </c>
      <c r="P62" s="43" t="n"/>
      <c r="Q62" s="46">
        <f>IF(O62="","",O62*(1-P62))</f>
        <v/>
      </c>
      <c r="R62" s="43" t="n"/>
      <c r="S62" s="47">
        <f>IF(OR(L62="",R62=""),"",L62*R62)</f>
        <v/>
      </c>
      <c r="T62" s="46">
        <f>IF(OR(S62="",Q62=""),"",S62*Q62)</f>
        <v/>
      </c>
      <c r="U62" s="42" t="n"/>
      <c r="V62" s="43" t="n"/>
      <c r="W62" s="46">
        <f>IF(OR(T62="",V62=""),"",T62*V62)</f>
        <v/>
      </c>
      <c r="X62" s="42" t="n"/>
      <c r="Y62" s="46">
        <f>IF(T62="","",T62-W62-X62)</f>
        <v/>
      </c>
      <c r="Z62" s="18">
        <f>IF(R62="","",IF(R62&gt;=0.75,"Rentable","Revisar tarifa"))</f>
        <v/>
      </c>
    </row>
    <row r="63">
      <c r="A63" s="5" t="n"/>
      <c r="B63" s="6" t="n"/>
      <c r="C63" s="7" t="n"/>
      <c r="D63" s="7" t="n"/>
      <c r="E63" s="7" t="n"/>
      <c r="F63" s="7" t="n"/>
      <c r="G63" s="7" t="n"/>
      <c r="H63" s="7" t="n"/>
      <c r="I63" s="7" t="n"/>
      <c r="J63" s="41" t="n"/>
      <c r="K63" s="41" t="n"/>
      <c r="L63" s="9">
        <f>IF(OR(J63="",K63=""),"",K63-J63+1)</f>
        <v/>
      </c>
      <c r="M63" s="42" t="n"/>
      <c r="N63" s="43" t="n"/>
      <c r="O63" s="44">
        <f>IF(M63="","",M63*(1+N63))</f>
        <v/>
      </c>
      <c r="P63" s="43" t="n"/>
      <c r="Q63" s="44">
        <f>IF(O63="","",O63*(1-P63))</f>
        <v/>
      </c>
      <c r="R63" s="43" t="n"/>
      <c r="S63" s="45">
        <f>IF(OR(L63="",R63=""),"",L63*R63)</f>
        <v/>
      </c>
      <c r="T63" s="44">
        <f>IF(OR(S63="",Q63=""),"",S63*Q63)</f>
        <v/>
      </c>
      <c r="U63" s="42" t="n"/>
      <c r="V63" s="43" t="n"/>
      <c r="W63" s="44">
        <f>IF(OR(T63="",V63=""),"",T63*V63)</f>
        <v/>
      </c>
      <c r="X63" s="42" t="n"/>
      <c r="Y63" s="44">
        <f>IF(T63="","",T63-W63-X63)</f>
        <v/>
      </c>
      <c r="Z63" s="14">
        <f>IF(R63="","",IF(R63&gt;=0.75,"Rentable","Revisar tarifa"))</f>
        <v/>
      </c>
    </row>
    <row r="64">
      <c r="A64" s="5" t="n"/>
      <c r="B64" s="6" t="n"/>
      <c r="C64" s="7" t="n"/>
      <c r="D64" s="7" t="n"/>
      <c r="E64" s="7" t="n"/>
      <c r="F64" s="7" t="n"/>
      <c r="G64" s="7" t="n"/>
      <c r="H64" s="7" t="n"/>
      <c r="I64" s="7" t="n"/>
      <c r="J64" s="41" t="n"/>
      <c r="K64" s="41" t="n"/>
      <c r="L64" s="15">
        <f>IF(OR(J64="",K64=""),"",K64-J64+1)</f>
        <v/>
      </c>
      <c r="M64" s="42" t="n"/>
      <c r="N64" s="43" t="n"/>
      <c r="O64" s="46">
        <f>IF(M64="","",M64*(1+N64))</f>
        <v/>
      </c>
      <c r="P64" s="43" t="n"/>
      <c r="Q64" s="46">
        <f>IF(O64="","",O64*(1-P64))</f>
        <v/>
      </c>
      <c r="R64" s="43" t="n"/>
      <c r="S64" s="47">
        <f>IF(OR(L64="",R64=""),"",L64*R64)</f>
        <v/>
      </c>
      <c r="T64" s="46">
        <f>IF(OR(S64="",Q64=""),"",S64*Q64)</f>
        <v/>
      </c>
      <c r="U64" s="42" t="n"/>
      <c r="V64" s="43" t="n"/>
      <c r="W64" s="46">
        <f>IF(OR(T64="",V64=""),"",T64*V64)</f>
        <v/>
      </c>
      <c r="X64" s="42" t="n"/>
      <c r="Y64" s="46">
        <f>IF(T64="","",T64-W64-X64)</f>
        <v/>
      </c>
      <c r="Z64" s="18">
        <f>IF(R64="","",IF(R64&gt;=0.75,"Rentable","Revisar tarifa"))</f>
        <v/>
      </c>
    </row>
    <row r="65">
      <c r="A65" s="5" t="n"/>
      <c r="B65" s="6" t="n"/>
      <c r="C65" s="7" t="n"/>
      <c r="D65" s="7" t="n"/>
      <c r="E65" s="7" t="n"/>
      <c r="F65" s="7" t="n"/>
      <c r="G65" s="7" t="n"/>
      <c r="H65" s="7" t="n"/>
      <c r="I65" s="7" t="n"/>
      <c r="J65" s="41" t="n"/>
      <c r="K65" s="41" t="n"/>
      <c r="L65" s="9">
        <f>IF(OR(J65="",K65=""),"",K65-J65+1)</f>
        <v/>
      </c>
      <c r="M65" s="42" t="n"/>
      <c r="N65" s="43" t="n"/>
      <c r="O65" s="44">
        <f>IF(M65="","",M65*(1+N65))</f>
        <v/>
      </c>
      <c r="P65" s="43" t="n"/>
      <c r="Q65" s="44">
        <f>IF(O65="","",O65*(1-P65))</f>
        <v/>
      </c>
      <c r="R65" s="43" t="n"/>
      <c r="S65" s="45">
        <f>IF(OR(L65="",R65=""),"",L65*R65)</f>
        <v/>
      </c>
      <c r="T65" s="44">
        <f>IF(OR(S65="",Q65=""),"",S65*Q65)</f>
        <v/>
      </c>
      <c r="U65" s="42" t="n"/>
      <c r="V65" s="43" t="n"/>
      <c r="W65" s="44">
        <f>IF(OR(T65="",V65=""),"",T65*V65)</f>
        <v/>
      </c>
      <c r="X65" s="42" t="n"/>
      <c r="Y65" s="44">
        <f>IF(T65="","",T65-W65-X65)</f>
        <v/>
      </c>
      <c r="Z65" s="14">
        <f>IF(R65="","",IF(R65&gt;=0.75,"Rentable","Revisar tarifa"))</f>
        <v/>
      </c>
    </row>
    <row r="66">
      <c r="A66" s="5" t="n"/>
      <c r="B66" s="6" t="n"/>
      <c r="C66" s="7" t="n"/>
      <c r="D66" s="7" t="n"/>
      <c r="E66" s="7" t="n"/>
      <c r="F66" s="7" t="n"/>
      <c r="G66" s="7" t="n"/>
      <c r="H66" s="7" t="n"/>
      <c r="I66" s="7" t="n"/>
      <c r="J66" s="41" t="n"/>
      <c r="K66" s="41" t="n"/>
      <c r="L66" s="15">
        <f>IF(OR(J66="",K66=""),"",K66-J66+1)</f>
        <v/>
      </c>
      <c r="M66" s="42" t="n"/>
      <c r="N66" s="43" t="n"/>
      <c r="O66" s="46">
        <f>IF(M66="","",M66*(1+N66))</f>
        <v/>
      </c>
      <c r="P66" s="43" t="n"/>
      <c r="Q66" s="46">
        <f>IF(O66="","",O66*(1-P66))</f>
        <v/>
      </c>
      <c r="R66" s="43" t="n"/>
      <c r="S66" s="47">
        <f>IF(OR(L66="",R66=""),"",L66*R66)</f>
        <v/>
      </c>
      <c r="T66" s="46">
        <f>IF(OR(S66="",Q66=""),"",S66*Q66)</f>
        <v/>
      </c>
      <c r="U66" s="42" t="n"/>
      <c r="V66" s="43" t="n"/>
      <c r="W66" s="46">
        <f>IF(OR(T66="",V66=""),"",T66*V66)</f>
        <v/>
      </c>
      <c r="X66" s="42" t="n"/>
      <c r="Y66" s="46">
        <f>IF(T66="","",T66-W66-X66)</f>
        <v/>
      </c>
      <c r="Z66" s="18">
        <f>IF(R66="","",IF(R66&gt;=0.75,"Rentable","Revisar tarifa"))</f>
        <v/>
      </c>
    </row>
    <row r="67">
      <c r="A67" s="5" t="n"/>
      <c r="B67" s="6" t="n"/>
      <c r="C67" s="7" t="n"/>
      <c r="D67" s="7" t="n"/>
      <c r="E67" s="7" t="n"/>
      <c r="F67" s="7" t="n"/>
      <c r="G67" s="7" t="n"/>
      <c r="H67" s="7" t="n"/>
      <c r="I67" s="7" t="n"/>
      <c r="J67" s="41" t="n"/>
      <c r="K67" s="41" t="n"/>
      <c r="L67" s="9">
        <f>IF(OR(J67="",K67=""),"",K67-J67+1)</f>
        <v/>
      </c>
      <c r="M67" s="42" t="n"/>
      <c r="N67" s="43" t="n"/>
      <c r="O67" s="44">
        <f>IF(M67="","",M67*(1+N67))</f>
        <v/>
      </c>
      <c r="P67" s="43" t="n"/>
      <c r="Q67" s="44">
        <f>IF(O67="","",O67*(1-P67))</f>
        <v/>
      </c>
      <c r="R67" s="43" t="n"/>
      <c r="S67" s="45">
        <f>IF(OR(L67="",R67=""),"",L67*R67)</f>
        <v/>
      </c>
      <c r="T67" s="44">
        <f>IF(OR(S67="",Q67=""),"",S67*Q67)</f>
        <v/>
      </c>
      <c r="U67" s="42" t="n"/>
      <c r="V67" s="43" t="n"/>
      <c r="W67" s="44">
        <f>IF(OR(T67="",V67=""),"",T67*V67)</f>
        <v/>
      </c>
      <c r="X67" s="42" t="n"/>
      <c r="Y67" s="44">
        <f>IF(T67="","",T67-W67-X67)</f>
        <v/>
      </c>
      <c r="Z67" s="14">
        <f>IF(R67="","",IF(R67&gt;=0.75,"Rentable","Revisar tarifa"))</f>
        <v/>
      </c>
    </row>
    <row r="68">
      <c r="A68" s="5" t="n"/>
      <c r="B68" s="6" t="n"/>
      <c r="C68" s="7" t="n"/>
      <c r="D68" s="7" t="n"/>
      <c r="E68" s="7" t="n"/>
      <c r="F68" s="7" t="n"/>
      <c r="G68" s="7" t="n"/>
      <c r="H68" s="7" t="n"/>
      <c r="I68" s="7" t="n"/>
      <c r="J68" s="41" t="n"/>
      <c r="K68" s="41" t="n"/>
      <c r="L68" s="15">
        <f>IF(OR(J68="",K68=""),"",K68-J68+1)</f>
        <v/>
      </c>
      <c r="M68" s="42" t="n"/>
      <c r="N68" s="43" t="n"/>
      <c r="O68" s="46">
        <f>IF(M68="","",M68*(1+N68))</f>
        <v/>
      </c>
      <c r="P68" s="43" t="n"/>
      <c r="Q68" s="46">
        <f>IF(O68="","",O68*(1-P68))</f>
        <v/>
      </c>
      <c r="R68" s="43" t="n"/>
      <c r="S68" s="47">
        <f>IF(OR(L68="",R68=""),"",L68*R68)</f>
        <v/>
      </c>
      <c r="T68" s="46">
        <f>IF(OR(S68="",Q68=""),"",S68*Q68)</f>
        <v/>
      </c>
      <c r="U68" s="42" t="n"/>
      <c r="V68" s="43" t="n"/>
      <c r="W68" s="46">
        <f>IF(OR(T68="",V68=""),"",T68*V68)</f>
        <v/>
      </c>
      <c r="X68" s="42" t="n"/>
      <c r="Y68" s="46">
        <f>IF(T68="","",T68-W68-X68)</f>
        <v/>
      </c>
      <c r="Z68" s="18">
        <f>IF(R68="","",IF(R68&gt;=0.75,"Rentable","Revisar tarifa"))</f>
        <v/>
      </c>
    </row>
    <row r="69">
      <c r="A69" s="5" t="n"/>
      <c r="B69" s="6" t="n"/>
      <c r="C69" s="7" t="n"/>
      <c r="D69" s="7" t="n"/>
      <c r="E69" s="7" t="n"/>
      <c r="F69" s="7" t="n"/>
      <c r="G69" s="7" t="n"/>
      <c r="H69" s="7" t="n"/>
      <c r="I69" s="7" t="n"/>
      <c r="J69" s="41" t="n"/>
      <c r="K69" s="41" t="n"/>
      <c r="L69" s="9">
        <f>IF(OR(J69="",K69=""),"",K69-J69+1)</f>
        <v/>
      </c>
      <c r="M69" s="42" t="n"/>
      <c r="N69" s="43" t="n"/>
      <c r="O69" s="44">
        <f>IF(M69="","",M69*(1+N69))</f>
        <v/>
      </c>
      <c r="P69" s="43" t="n"/>
      <c r="Q69" s="44">
        <f>IF(O69="","",O69*(1-P69))</f>
        <v/>
      </c>
      <c r="R69" s="43" t="n"/>
      <c r="S69" s="45">
        <f>IF(OR(L69="",R69=""),"",L69*R69)</f>
        <v/>
      </c>
      <c r="T69" s="44">
        <f>IF(OR(S69="",Q69=""),"",S69*Q69)</f>
        <v/>
      </c>
      <c r="U69" s="42" t="n"/>
      <c r="V69" s="43" t="n"/>
      <c r="W69" s="44">
        <f>IF(OR(T69="",V69=""),"",T69*V69)</f>
        <v/>
      </c>
      <c r="X69" s="42" t="n"/>
      <c r="Y69" s="44">
        <f>IF(T69="","",T69-W69-X69)</f>
        <v/>
      </c>
      <c r="Z69" s="14">
        <f>IF(R69="","",IF(R69&gt;=0.75,"Rentable","Revisar tarifa"))</f>
        <v/>
      </c>
    </row>
    <row r="70">
      <c r="A70" s="5" t="n"/>
      <c r="B70" s="6" t="n"/>
      <c r="C70" s="7" t="n"/>
      <c r="D70" s="7" t="n"/>
      <c r="E70" s="7" t="n"/>
      <c r="F70" s="7" t="n"/>
      <c r="G70" s="7" t="n"/>
      <c r="H70" s="7" t="n"/>
      <c r="I70" s="7" t="n"/>
      <c r="J70" s="41" t="n"/>
      <c r="K70" s="41" t="n"/>
      <c r="L70" s="15">
        <f>IF(OR(J70="",K70=""),"",K70-J70+1)</f>
        <v/>
      </c>
      <c r="M70" s="42" t="n"/>
      <c r="N70" s="43" t="n"/>
      <c r="O70" s="46">
        <f>IF(M70="","",M70*(1+N70))</f>
        <v/>
      </c>
      <c r="P70" s="43" t="n"/>
      <c r="Q70" s="46">
        <f>IF(O70="","",O70*(1-P70))</f>
        <v/>
      </c>
      <c r="R70" s="43" t="n"/>
      <c r="S70" s="47">
        <f>IF(OR(L70="",R70=""),"",L70*R70)</f>
        <v/>
      </c>
      <c r="T70" s="46">
        <f>IF(OR(S70="",Q70=""),"",S70*Q70)</f>
        <v/>
      </c>
      <c r="U70" s="42" t="n"/>
      <c r="V70" s="43" t="n"/>
      <c r="W70" s="46">
        <f>IF(OR(T70="",V70=""),"",T70*V70)</f>
        <v/>
      </c>
      <c r="X70" s="42" t="n"/>
      <c r="Y70" s="46">
        <f>IF(T70="","",T70-W70-X70)</f>
        <v/>
      </c>
      <c r="Z70" s="18">
        <f>IF(R70="","",IF(R70&gt;=0.75,"Rentable","Revisar tarifa"))</f>
        <v/>
      </c>
    </row>
    <row r="71">
      <c r="A71" s="5" t="n"/>
      <c r="B71" s="6" t="n"/>
      <c r="C71" s="7" t="n"/>
      <c r="D71" s="7" t="n"/>
      <c r="E71" s="7" t="n"/>
      <c r="F71" s="7" t="n"/>
      <c r="G71" s="7" t="n"/>
      <c r="H71" s="7" t="n"/>
      <c r="I71" s="7" t="n"/>
      <c r="J71" s="41" t="n"/>
      <c r="K71" s="41" t="n"/>
      <c r="L71" s="9">
        <f>IF(OR(J71="",K71=""),"",K71-J71+1)</f>
        <v/>
      </c>
      <c r="M71" s="42" t="n"/>
      <c r="N71" s="43" t="n"/>
      <c r="O71" s="44">
        <f>IF(M71="","",M71*(1+N71))</f>
        <v/>
      </c>
      <c r="P71" s="43" t="n"/>
      <c r="Q71" s="44">
        <f>IF(O71="","",O71*(1-P71))</f>
        <v/>
      </c>
      <c r="R71" s="43" t="n"/>
      <c r="S71" s="45">
        <f>IF(OR(L71="",R71=""),"",L71*R71)</f>
        <v/>
      </c>
      <c r="T71" s="44">
        <f>IF(OR(S71="",Q71=""),"",S71*Q71)</f>
        <v/>
      </c>
      <c r="U71" s="42" t="n"/>
      <c r="V71" s="43" t="n"/>
      <c r="W71" s="44">
        <f>IF(OR(T71="",V71=""),"",T71*V71)</f>
        <v/>
      </c>
      <c r="X71" s="42" t="n"/>
      <c r="Y71" s="44">
        <f>IF(T71="","",T71-W71-X71)</f>
        <v/>
      </c>
      <c r="Z71" s="14">
        <f>IF(R71="","",IF(R71&gt;=0.75,"Rentable","Revisar tarifa"))</f>
        <v/>
      </c>
    </row>
    <row r="72">
      <c r="A72" s="5" t="n"/>
      <c r="B72" s="6" t="n"/>
      <c r="C72" s="7" t="n"/>
      <c r="D72" s="7" t="n"/>
      <c r="E72" s="7" t="n"/>
      <c r="F72" s="7" t="n"/>
      <c r="G72" s="7" t="n"/>
      <c r="H72" s="7" t="n"/>
      <c r="I72" s="7" t="n"/>
      <c r="J72" s="41" t="n"/>
      <c r="K72" s="41" t="n"/>
      <c r="L72" s="15">
        <f>IF(OR(J72="",K72=""),"",K72-J72+1)</f>
        <v/>
      </c>
      <c r="M72" s="42" t="n"/>
      <c r="N72" s="43" t="n"/>
      <c r="O72" s="46">
        <f>IF(M72="","",M72*(1+N72))</f>
        <v/>
      </c>
      <c r="P72" s="43" t="n"/>
      <c r="Q72" s="46">
        <f>IF(O72="","",O72*(1-P72))</f>
        <v/>
      </c>
      <c r="R72" s="43" t="n"/>
      <c r="S72" s="47">
        <f>IF(OR(L72="",R72=""),"",L72*R72)</f>
        <v/>
      </c>
      <c r="T72" s="46">
        <f>IF(OR(S72="",Q72=""),"",S72*Q72)</f>
        <v/>
      </c>
      <c r="U72" s="42" t="n"/>
      <c r="V72" s="43" t="n"/>
      <c r="W72" s="46">
        <f>IF(OR(T72="",V72=""),"",T72*V72)</f>
        <v/>
      </c>
      <c r="X72" s="42" t="n"/>
      <c r="Y72" s="46">
        <f>IF(T72="","",T72-W72-X72)</f>
        <v/>
      </c>
      <c r="Z72" s="18">
        <f>IF(R72="","",IF(R72&gt;=0.75,"Rentable","Revisar tarifa"))</f>
        <v/>
      </c>
    </row>
    <row r="73">
      <c r="A73" s="5" t="n"/>
      <c r="B73" s="6" t="n"/>
      <c r="C73" s="7" t="n"/>
      <c r="D73" s="7" t="n"/>
      <c r="E73" s="7" t="n"/>
      <c r="F73" s="7" t="n"/>
      <c r="G73" s="7" t="n"/>
      <c r="H73" s="7" t="n"/>
      <c r="I73" s="7" t="n"/>
      <c r="J73" s="41" t="n"/>
      <c r="K73" s="41" t="n"/>
      <c r="L73" s="9">
        <f>IF(OR(J73="",K73=""),"",K73-J73+1)</f>
        <v/>
      </c>
      <c r="M73" s="42" t="n"/>
      <c r="N73" s="43" t="n"/>
      <c r="O73" s="44">
        <f>IF(M73="","",M73*(1+N73))</f>
        <v/>
      </c>
      <c r="P73" s="43" t="n"/>
      <c r="Q73" s="44">
        <f>IF(O73="","",O73*(1-P73))</f>
        <v/>
      </c>
      <c r="R73" s="43" t="n"/>
      <c r="S73" s="45">
        <f>IF(OR(L73="",R73=""),"",L73*R73)</f>
        <v/>
      </c>
      <c r="T73" s="44">
        <f>IF(OR(S73="",Q73=""),"",S73*Q73)</f>
        <v/>
      </c>
      <c r="U73" s="42" t="n"/>
      <c r="V73" s="43" t="n"/>
      <c r="W73" s="44">
        <f>IF(OR(T73="",V73=""),"",T73*V73)</f>
        <v/>
      </c>
      <c r="X73" s="42" t="n"/>
      <c r="Y73" s="44">
        <f>IF(T73="","",T73-W73-X73)</f>
        <v/>
      </c>
      <c r="Z73" s="14">
        <f>IF(R73="","",IF(R73&gt;=0.75,"Rentable","Revisar tarifa"))</f>
        <v/>
      </c>
    </row>
    <row r="74">
      <c r="A74" s="5" t="n"/>
      <c r="B74" s="6" t="n"/>
      <c r="C74" s="7" t="n"/>
      <c r="D74" s="7" t="n"/>
      <c r="E74" s="7" t="n"/>
      <c r="F74" s="7" t="n"/>
      <c r="G74" s="7" t="n"/>
      <c r="H74" s="7" t="n"/>
      <c r="I74" s="7" t="n"/>
      <c r="J74" s="41" t="n"/>
      <c r="K74" s="41" t="n"/>
      <c r="L74" s="15">
        <f>IF(OR(J74="",K74=""),"",K74-J74+1)</f>
        <v/>
      </c>
      <c r="M74" s="42" t="n"/>
      <c r="N74" s="43" t="n"/>
      <c r="O74" s="46">
        <f>IF(M74="","",M74*(1+N74))</f>
        <v/>
      </c>
      <c r="P74" s="43" t="n"/>
      <c r="Q74" s="46">
        <f>IF(O74="","",O74*(1-P74))</f>
        <v/>
      </c>
      <c r="R74" s="43" t="n"/>
      <c r="S74" s="47">
        <f>IF(OR(L74="",R74=""),"",L74*R74)</f>
        <v/>
      </c>
      <c r="T74" s="46">
        <f>IF(OR(S74="",Q74=""),"",S74*Q74)</f>
        <v/>
      </c>
      <c r="U74" s="42" t="n"/>
      <c r="V74" s="43" t="n"/>
      <c r="W74" s="46">
        <f>IF(OR(T74="",V74=""),"",T74*V74)</f>
        <v/>
      </c>
      <c r="X74" s="42" t="n"/>
      <c r="Y74" s="46">
        <f>IF(T74="","",T74-W74-X74)</f>
        <v/>
      </c>
      <c r="Z74" s="18">
        <f>IF(R74="","",IF(R74&gt;=0.75,"Rentable","Revisar tarifa"))</f>
        <v/>
      </c>
    </row>
    <row r="75">
      <c r="A75" s="5" t="n"/>
      <c r="B75" s="6" t="n"/>
      <c r="C75" s="7" t="n"/>
      <c r="D75" s="7" t="n"/>
      <c r="E75" s="7" t="n"/>
      <c r="F75" s="7" t="n"/>
      <c r="G75" s="7" t="n"/>
      <c r="H75" s="7" t="n"/>
      <c r="I75" s="7" t="n"/>
      <c r="J75" s="41" t="n"/>
      <c r="K75" s="41" t="n"/>
      <c r="L75" s="9">
        <f>IF(OR(J75="",K75=""),"",K75-J75+1)</f>
        <v/>
      </c>
      <c r="M75" s="42" t="n"/>
      <c r="N75" s="43" t="n"/>
      <c r="O75" s="44">
        <f>IF(M75="","",M75*(1+N75))</f>
        <v/>
      </c>
      <c r="P75" s="43" t="n"/>
      <c r="Q75" s="44">
        <f>IF(O75="","",O75*(1-P75))</f>
        <v/>
      </c>
      <c r="R75" s="43" t="n"/>
      <c r="S75" s="45">
        <f>IF(OR(L75="",R75=""),"",L75*R75)</f>
        <v/>
      </c>
      <c r="T75" s="44">
        <f>IF(OR(S75="",Q75=""),"",S75*Q75)</f>
        <v/>
      </c>
      <c r="U75" s="42" t="n"/>
      <c r="V75" s="43" t="n"/>
      <c r="W75" s="44">
        <f>IF(OR(T75="",V75=""),"",T75*V75)</f>
        <v/>
      </c>
      <c r="X75" s="42" t="n"/>
      <c r="Y75" s="44">
        <f>IF(T75="","",T75-W75-X75)</f>
        <v/>
      </c>
      <c r="Z75" s="14">
        <f>IF(R75="","",IF(R75&gt;=0.75,"Rentable","Revisar tarifa"))</f>
        <v/>
      </c>
    </row>
    <row r="76">
      <c r="A76" s="5" t="n"/>
      <c r="B76" s="6" t="n"/>
      <c r="C76" s="7" t="n"/>
      <c r="D76" s="7" t="n"/>
      <c r="E76" s="7" t="n"/>
      <c r="F76" s="7" t="n"/>
      <c r="G76" s="7" t="n"/>
      <c r="H76" s="7" t="n"/>
      <c r="I76" s="7" t="n"/>
      <c r="J76" s="41" t="n"/>
      <c r="K76" s="41" t="n"/>
      <c r="L76" s="15">
        <f>IF(OR(J76="",K76=""),"",K76-J76+1)</f>
        <v/>
      </c>
      <c r="M76" s="42" t="n"/>
      <c r="N76" s="43" t="n"/>
      <c r="O76" s="46">
        <f>IF(M76="","",M76*(1+N76))</f>
        <v/>
      </c>
      <c r="P76" s="43" t="n"/>
      <c r="Q76" s="46">
        <f>IF(O76="","",O76*(1-P76))</f>
        <v/>
      </c>
      <c r="R76" s="43" t="n"/>
      <c r="S76" s="47">
        <f>IF(OR(L76="",R76=""),"",L76*R76)</f>
        <v/>
      </c>
      <c r="T76" s="46">
        <f>IF(OR(S76="",Q76=""),"",S76*Q76)</f>
        <v/>
      </c>
      <c r="U76" s="42" t="n"/>
      <c r="V76" s="43" t="n"/>
      <c r="W76" s="46">
        <f>IF(OR(T76="",V76=""),"",T76*V76)</f>
        <v/>
      </c>
      <c r="X76" s="42" t="n"/>
      <c r="Y76" s="46">
        <f>IF(T76="","",T76-W76-X76)</f>
        <v/>
      </c>
      <c r="Z76" s="18">
        <f>IF(R76="","",IF(R76&gt;=0.75,"Rentable","Revisar tarifa"))</f>
        <v/>
      </c>
    </row>
    <row r="77">
      <c r="A77" s="5" t="n"/>
      <c r="B77" s="6" t="n"/>
      <c r="C77" s="7" t="n"/>
      <c r="D77" s="7" t="n"/>
      <c r="E77" s="7" t="n"/>
      <c r="F77" s="7" t="n"/>
      <c r="G77" s="7" t="n"/>
      <c r="H77" s="7" t="n"/>
      <c r="I77" s="7" t="n"/>
      <c r="J77" s="41" t="n"/>
      <c r="K77" s="41" t="n"/>
      <c r="L77" s="9">
        <f>IF(OR(J77="",K77=""),"",K77-J77+1)</f>
        <v/>
      </c>
      <c r="M77" s="42" t="n"/>
      <c r="N77" s="43" t="n"/>
      <c r="O77" s="44">
        <f>IF(M77="","",M77*(1+N77))</f>
        <v/>
      </c>
      <c r="P77" s="43" t="n"/>
      <c r="Q77" s="44">
        <f>IF(O77="","",O77*(1-P77))</f>
        <v/>
      </c>
      <c r="R77" s="43" t="n"/>
      <c r="S77" s="45">
        <f>IF(OR(L77="",R77=""),"",L77*R77)</f>
        <v/>
      </c>
      <c r="T77" s="44">
        <f>IF(OR(S77="",Q77=""),"",S77*Q77)</f>
        <v/>
      </c>
      <c r="U77" s="42" t="n"/>
      <c r="V77" s="43" t="n"/>
      <c r="W77" s="44">
        <f>IF(OR(T77="",V77=""),"",T77*V77)</f>
        <v/>
      </c>
      <c r="X77" s="42" t="n"/>
      <c r="Y77" s="44">
        <f>IF(T77="","",T77-W77-X77)</f>
        <v/>
      </c>
      <c r="Z77" s="14">
        <f>IF(R77="","",IF(R77&gt;=0.75,"Rentable","Revisar tarifa"))</f>
        <v/>
      </c>
    </row>
    <row r="78">
      <c r="A78" s="5" t="n"/>
      <c r="B78" s="6" t="n"/>
      <c r="C78" s="7" t="n"/>
      <c r="D78" s="7" t="n"/>
      <c r="E78" s="7" t="n"/>
      <c r="F78" s="7" t="n"/>
      <c r="G78" s="7" t="n"/>
      <c r="H78" s="7" t="n"/>
      <c r="I78" s="7" t="n"/>
      <c r="J78" s="41" t="n"/>
      <c r="K78" s="41" t="n"/>
      <c r="L78" s="15">
        <f>IF(OR(J78="",K78=""),"",K78-J78+1)</f>
        <v/>
      </c>
      <c r="M78" s="42" t="n"/>
      <c r="N78" s="43" t="n"/>
      <c r="O78" s="46">
        <f>IF(M78="","",M78*(1+N78))</f>
        <v/>
      </c>
      <c r="P78" s="43" t="n"/>
      <c r="Q78" s="46">
        <f>IF(O78="","",O78*(1-P78))</f>
        <v/>
      </c>
      <c r="R78" s="43" t="n"/>
      <c r="S78" s="47">
        <f>IF(OR(L78="",R78=""),"",L78*R78)</f>
        <v/>
      </c>
      <c r="T78" s="46">
        <f>IF(OR(S78="",Q78=""),"",S78*Q78)</f>
        <v/>
      </c>
      <c r="U78" s="42" t="n"/>
      <c r="V78" s="43" t="n"/>
      <c r="W78" s="46">
        <f>IF(OR(T78="",V78=""),"",T78*V78)</f>
        <v/>
      </c>
      <c r="X78" s="42" t="n"/>
      <c r="Y78" s="46">
        <f>IF(T78="","",T78-W78-X78)</f>
        <v/>
      </c>
      <c r="Z78" s="18">
        <f>IF(R78="","",IF(R78&gt;=0.75,"Rentable","Revisar tarifa"))</f>
        <v/>
      </c>
    </row>
    <row r="79">
      <c r="A79" s="5" t="n"/>
      <c r="B79" s="6" t="n"/>
      <c r="C79" s="7" t="n"/>
      <c r="D79" s="7" t="n"/>
      <c r="E79" s="7" t="n"/>
      <c r="F79" s="7" t="n"/>
      <c r="G79" s="7" t="n"/>
      <c r="H79" s="7" t="n"/>
      <c r="I79" s="7" t="n"/>
      <c r="J79" s="41" t="n"/>
      <c r="K79" s="41" t="n"/>
      <c r="L79" s="9">
        <f>IF(OR(J79="",K79=""),"",K79-J79+1)</f>
        <v/>
      </c>
      <c r="M79" s="42" t="n"/>
      <c r="N79" s="43" t="n"/>
      <c r="O79" s="44">
        <f>IF(M79="","",M79*(1+N79))</f>
        <v/>
      </c>
      <c r="P79" s="43" t="n"/>
      <c r="Q79" s="44">
        <f>IF(O79="","",O79*(1-P79))</f>
        <v/>
      </c>
      <c r="R79" s="43" t="n"/>
      <c r="S79" s="45">
        <f>IF(OR(L79="",R79=""),"",L79*R79)</f>
        <v/>
      </c>
      <c r="T79" s="44">
        <f>IF(OR(S79="",Q79=""),"",S79*Q79)</f>
        <v/>
      </c>
      <c r="U79" s="42" t="n"/>
      <c r="V79" s="43" t="n"/>
      <c r="W79" s="44">
        <f>IF(OR(T79="",V79=""),"",T79*V79)</f>
        <v/>
      </c>
      <c r="X79" s="42" t="n"/>
      <c r="Y79" s="44">
        <f>IF(T79="","",T79-W79-X79)</f>
        <v/>
      </c>
      <c r="Z79" s="14">
        <f>IF(R79="","",IF(R79&gt;=0.75,"Rentable","Revisar tarifa"))</f>
        <v/>
      </c>
    </row>
    <row r="80">
      <c r="A80" s="5" t="n"/>
      <c r="B80" s="6" t="n"/>
      <c r="C80" s="7" t="n"/>
      <c r="D80" s="7" t="n"/>
      <c r="E80" s="7" t="n"/>
      <c r="F80" s="7" t="n"/>
      <c r="G80" s="7" t="n"/>
      <c r="H80" s="7" t="n"/>
      <c r="I80" s="7" t="n"/>
      <c r="J80" s="41" t="n"/>
      <c r="K80" s="41" t="n"/>
      <c r="L80" s="15">
        <f>IF(OR(J80="",K80=""),"",K80-J80+1)</f>
        <v/>
      </c>
      <c r="M80" s="42" t="n"/>
      <c r="N80" s="43" t="n"/>
      <c r="O80" s="46">
        <f>IF(M80="","",M80*(1+N80))</f>
        <v/>
      </c>
      <c r="P80" s="43" t="n"/>
      <c r="Q80" s="46">
        <f>IF(O80="","",O80*(1-P80))</f>
        <v/>
      </c>
      <c r="R80" s="43" t="n"/>
      <c r="S80" s="47">
        <f>IF(OR(L80="",R80=""),"",L80*R80)</f>
        <v/>
      </c>
      <c r="T80" s="46">
        <f>IF(OR(S80="",Q80=""),"",S80*Q80)</f>
        <v/>
      </c>
      <c r="U80" s="42" t="n"/>
      <c r="V80" s="43" t="n"/>
      <c r="W80" s="46">
        <f>IF(OR(T80="",V80=""),"",T80*V80)</f>
        <v/>
      </c>
      <c r="X80" s="42" t="n"/>
      <c r="Y80" s="46">
        <f>IF(T80="","",T80-W80-X80)</f>
        <v/>
      </c>
      <c r="Z80" s="18">
        <f>IF(R80="","",IF(R80&gt;=0.75,"Rentable","Revisar tarifa"))</f>
        <v/>
      </c>
    </row>
    <row r="81">
      <c r="A81" s="5" t="n"/>
      <c r="B81" s="6" t="n"/>
      <c r="C81" s="7" t="n"/>
      <c r="D81" s="7" t="n"/>
      <c r="E81" s="7" t="n"/>
      <c r="F81" s="7" t="n"/>
      <c r="G81" s="7" t="n"/>
      <c r="H81" s="7" t="n"/>
      <c r="I81" s="7" t="n"/>
      <c r="J81" s="41" t="n"/>
      <c r="K81" s="41" t="n"/>
      <c r="L81" s="9">
        <f>IF(OR(J81="",K81=""),"",K81-J81+1)</f>
        <v/>
      </c>
      <c r="M81" s="42" t="n"/>
      <c r="N81" s="43" t="n"/>
      <c r="O81" s="44">
        <f>IF(M81="","",M81*(1+N81))</f>
        <v/>
      </c>
      <c r="P81" s="43" t="n"/>
      <c r="Q81" s="44">
        <f>IF(O81="","",O81*(1-P81))</f>
        <v/>
      </c>
      <c r="R81" s="43" t="n"/>
      <c r="S81" s="45">
        <f>IF(OR(L81="",R81=""),"",L81*R81)</f>
        <v/>
      </c>
      <c r="T81" s="44">
        <f>IF(OR(S81="",Q81=""),"",S81*Q81)</f>
        <v/>
      </c>
      <c r="U81" s="42" t="n"/>
      <c r="V81" s="43" t="n"/>
      <c r="W81" s="44">
        <f>IF(OR(T81="",V81=""),"",T81*V81)</f>
        <v/>
      </c>
      <c r="X81" s="42" t="n"/>
      <c r="Y81" s="44">
        <f>IF(T81="","",T81-W81-X81)</f>
        <v/>
      </c>
      <c r="Z81" s="14">
        <f>IF(R81="","",IF(R81&gt;=0.75,"Rentable","Revisar tarifa"))</f>
        <v/>
      </c>
    </row>
    <row r="82">
      <c r="A82" s="5" t="n"/>
      <c r="B82" s="6" t="n"/>
      <c r="C82" s="7" t="n"/>
      <c r="D82" s="7" t="n"/>
      <c r="E82" s="7" t="n"/>
      <c r="F82" s="7" t="n"/>
      <c r="G82" s="7" t="n"/>
      <c r="H82" s="7" t="n"/>
      <c r="I82" s="7" t="n"/>
      <c r="J82" s="41" t="n"/>
      <c r="K82" s="41" t="n"/>
      <c r="L82" s="15">
        <f>IF(OR(J82="",K82=""),"",K82-J82+1)</f>
        <v/>
      </c>
      <c r="M82" s="42" t="n"/>
      <c r="N82" s="43" t="n"/>
      <c r="O82" s="46">
        <f>IF(M82="","",M82*(1+N82))</f>
        <v/>
      </c>
      <c r="P82" s="43" t="n"/>
      <c r="Q82" s="46">
        <f>IF(O82="","",O82*(1-P82))</f>
        <v/>
      </c>
      <c r="R82" s="43" t="n"/>
      <c r="S82" s="47">
        <f>IF(OR(L82="",R82=""),"",L82*R82)</f>
        <v/>
      </c>
      <c r="T82" s="46">
        <f>IF(OR(S82="",Q82=""),"",S82*Q82)</f>
        <v/>
      </c>
      <c r="U82" s="42" t="n"/>
      <c r="V82" s="43" t="n"/>
      <c r="W82" s="46">
        <f>IF(OR(T82="",V82=""),"",T82*V82)</f>
        <v/>
      </c>
      <c r="X82" s="42" t="n"/>
      <c r="Y82" s="46">
        <f>IF(T82="","",T82-W82-X82)</f>
        <v/>
      </c>
      <c r="Z82" s="18">
        <f>IF(R82="","",IF(R82&gt;=0.75,"Rentable","Revisar tarifa"))</f>
        <v/>
      </c>
    </row>
    <row r="83">
      <c r="A83" s="5" t="n"/>
      <c r="B83" s="6" t="n"/>
      <c r="C83" s="7" t="n"/>
      <c r="D83" s="7" t="n"/>
      <c r="E83" s="7" t="n"/>
      <c r="F83" s="7" t="n"/>
      <c r="G83" s="7" t="n"/>
      <c r="H83" s="7" t="n"/>
      <c r="I83" s="7" t="n"/>
      <c r="J83" s="41" t="n"/>
      <c r="K83" s="41" t="n"/>
      <c r="L83" s="9">
        <f>IF(OR(J83="",K83=""),"",K83-J83+1)</f>
        <v/>
      </c>
      <c r="M83" s="42" t="n"/>
      <c r="N83" s="43" t="n"/>
      <c r="O83" s="44">
        <f>IF(M83="","",M83*(1+N83))</f>
        <v/>
      </c>
      <c r="P83" s="43" t="n"/>
      <c r="Q83" s="44">
        <f>IF(O83="","",O83*(1-P83))</f>
        <v/>
      </c>
      <c r="R83" s="43" t="n"/>
      <c r="S83" s="45">
        <f>IF(OR(L83="",R83=""),"",L83*R83)</f>
        <v/>
      </c>
      <c r="T83" s="44">
        <f>IF(OR(S83="",Q83=""),"",S83*Q83)</f>
        <v/>
      </c>
      <c r="U83" s="42" t="n"/>
      <c r="V83" s="43" t="n"/>
      <c r="W83" s="44">
        <f>IF(OR(T83="",V83=""),"",T83*V83)</f>
        <v/>
      </c>
      <c r="X83" s="42" t="n"/>
      <c r="Y83" s="44">
        <f>IF(T83="","",T83-W83-X83)</f>
        <v/>
      </c>
      <c r="Z83" s="14">
        <f>IF(R83="","",IF(R83&gt;=0.75,"Rentable","Revisar tarifa"))</f>
        <v/>
      </c>
    </row>
    <row r="84">
      <c r="A84" s="5" t="n"/>
      <c r="B84" s="6" t="n"/>
      <c r="C84" s="7" t="n"/>
      <c r="D84" s="7" t="n"/>
      <c r="E84" s="7" t="n"/>
      <c r="F84" s="7" t="n"/>
      <c r="G84" s="7" t="n"/>
      <c r="H84" s="7" t="n"/>
      <c r="I84" s="7" t="n"/>
      <c r="J84" s="41" t="n"/>
      <c r="K84" s="41" t="n"/>
      <c r="L84" s="15">
        <f>IF(OR(J84="",K84=""),"",K84-J84+1)</f>
        <v/>
      </c>
      <c r="M84" s="42" t="n"/>
      <c r="N84" s="43" t="n"/>
      <c r="O84" s="46">
        <f>IF(M84="","",M84*(1+N84))</f>
        <v/>
      </c>
      <c r="P84" s="43" t="n"/>
      <c r="Q84" s="46">
        <f>IF(O84="","",O84*(1-P84))</f>
        <v/>
      </c>
      <c r="R84" s="43" t="n"/>
      <c r="S84" s="47">
        <f>IF(OR(L84="",R84=""),"",L84*R84)</f>
        <v/>
      </c>
      <c r="T84" s="46">
        <f>IF(OR(S84="",Q84=""),"",S84*Q84)</f>
        <v/>
      </c>
      <c r="U84" s="42" t="n"/>
      <c r="V84" s="43" t="n"/>
      <c r="W84" s="46">
        <f>IF(OR(T84="",V84=""),"",T84*V84)</f>
        <v/>
      </c>
      <c r="X84" s="42" t="n"/>
      <c r="Y84" s="46">
        <f>IF(T84="","",T84-W84-X84)</f>
        <v/>
      </c>
      <c r="Z84" s="18">
        <f>IF(R84="","",IF(R84&gt;=0.75,"Rentable","Revisar tarifa"))</f>
        <v/>
      </c>
    </row>
    <row r="85">
      <c r="A85" s="5" t="n"/>
      <c r="B85" s="6" t="n"/>
      <c r="C85" s="7" t="n"/>
      <c r="D85" s="7" t="n"/>
      <c r="E85" s="7" t="n"/>
      <c r="F85" s="7" t="n"/>
      <c r="G85" s="7" t="n"/>
      <c r="H85" s="7" t="n"/>
      <c r="I85" s="7" t="n"/>
      <c r="J85" s="41" t="n"/>
      <c r="K85" s="41" t="n"/>
      <c r="L85" s="9">
        <f>IF(OR(J85="",K85=""),"",K85-J85+1)</f>
        <v/>
      </c>
      <c r="M85" s="42" t="n"/>
      <c r="N85" s="43" t="n"/>
      <c r="O85" s="44">
        <f>IF(M85="","",M85*(1+N85))</f>
        <v/>
      </c>
      <c r="P85" s="43" t="n"/>
      <c r="Q85" s="44">
        <f>IF(O85="","",O85*(1-P85))</f>
        <v/>
      </c>
      <c r="R85" s="43" t="n"/>
      <c r="S85" s="45">
        <f>IF(OR(L85="",R85=""),"",L85*R85)</f>
        <v/>
      </c>
      <c r="T85" s="44">
        <f>IF(OR(S85="",Q85=""),"",S85*Q85)</f>
        <v/>
      </c>
      <c r="U85" s="42" t="n"/>
      <c r="V85" s="43" t="n"/>
      <c r="W85" s="44">
        <f>IF(OR(T85="",V85=""),"",T85*V85)</f>
        <v/>
      </c>
      <c r="X85" s="42" t="n"/>
      <c r="Y85" s="44">
        <f>IF(T85="","",T85-W85-X85)</f>
        <v/>
      </c>
      <c r="Z85" s="14">
        <f>IF(R85="","",IF(R85&gt;=0.75,"Rentable","Revisar tarifa"))</f>
        <v/>
      </c>
    </row>
    <row r="86">
      <c r="A86" s="5" t="n"/>
      <c r="B86" s="6" t="n"/>
      <c r="C86" s="7" t="n"/>
      <c r="D86" s="7" t="n"/>
      <c r="E86" s="7" t="n"/>
      <c r="F86" s="7" t="n"/>
      <c r="G86" s="7" t="n"/>
      <c r="H86" s="7" t="n"/>
      <c r="I86" s="7" t="n"/>
      <c r="J86" s="41" t="n"/>
      <c r="K86" s="41" t="n"/>
      <c r="L86" s="15">
        <f>IF(OR(J86="",K86=""),"",K86-J86+1)</f>
        <v/>
      </c>
      <c r="M86" s="42" t="n"/>
      <c r="N86" s="43" t="n"/>
      <c r="O86" s="46">
        <f>IF(M86="","",M86*(1+N86))</f>
        <v/>
      </c>
      <c r="P86" s="43" t="n"/>
      <c r="Q86" s="46">
        <f>IF(O86="","",O86*(1-P86))</f>
        <v/>
      </c>
      <c r="R86" s="43" t="n"/>
      <c r="S86" s="47">
        <f>IF(OR(L86="",R86=""),"",L86*R86)</f>
        <v/>
      </c>
      <c r="T86" s="46">
        <f>IF(OR(S86="",Q86=""),"",S86*Q86)</f>
        <v/>
      </c>
      <c r="U86" s="42" t="n"/>
      <c r="V86" s="43" t="n"/>
      <c r="W86" s="46">
        <f>IF(OR(T86="",V86=""),"",T86*V86)</f>
        <v/>
      </c>
      <c r="X86" s="42" t="n"/>
      <c r="Y86" s="46">
        <f>IF(T86="","",T86-W86-X86)</f>
        <v/>
      </c>
      <c r="Z86" s="18">
        <f>IF(R86="","",IF(R86&gt;=0.75,"Rentable","Revisar tarifa"))</f>
        <v/>
      </c>
    </row>
    <row r="87">
      <c r="A87" s="5" t="n"/>
      <c r="B87" s="6" t="n"/>
      <c r="C87" s="7" t="n"/>
      <c r="D87" s="7" t="n"/>
      <c r="E87" s="7" t="n"/>
      <c r="F87" s="7" t="n"/>
      <c r="G87" s="7" t="n"/>
      <c r="H87" s="7" t="n"/>
      <c r="I87" s="7" t="n"/>
      <c r="J87" s="41" t="n"/>
      <c r="K87" s="41" t="n"/>
      <c r="L87" s="9">
        <f>IF(OR(J87="",K87=""),"",K87-J87+1)</f>
        <v/>
      </c>
      <c r="M87" s="42" t="n"/>
      <c r="N87" s="43" t="n"/>
      <c r="O87" s="44">
        <f>IF(M87="","",M87*(1+N87))</f>
        <v/>
      </c>
      <c r="P87" s="43" t="n"/>
      <c r="Q87" s="44">
        <f>IF(O87="","",O87*(1-P87))</f>
        <v/>
      </c>
      <c r="R87" s="43" t="n"/>
      <c r="S87" s="45">
        <f>IF(OR(L87="",R87=""),"",L87*R87)</f>
        <v/>
      </c>
      <c r="T87" s="44">
        <f>IF(OR(S87="",Q87=""),"",S87*Q87)</f>
        <v/>
      </c>
      <c r="U87" s="42" t="n"/>
      <c r="V87" s="43" t="n"/>
      <c r="W87" s="44">
        <f>IF(OR(T87="",V87=""),"",T87*V87)</f>
        <v/>
      </c>
      <c r="X87" s="42" t="n"/>
      <c r="Y87" s="44">
        <f>IF(T87="","",T87-W87-X87)</f>
        <v/>
      </c>
      <c r="Z87" s="14">
        <f>IF(R87="","",IF(R87&gt;=0.75,"Rentable","Revisar tarifa"))</f>
        <v/>
      </c>
    </row>
    <row r="88">
      <c r="A88" s="5" t="n"/>
      <c r="B88" s="6" t="n"/>
      <c r="C88" s="7" t="n"/>
      <c r="D88" s="7" t="n"/>
      <c r="E88" s="7" t="n"/>
      <c r="F88" s="7" t="n"/>
      <c r="G88" s="7" t="n"/>
      <c r="H88" s="7" t="n"/>
      <c r="I88" s="7" t="n"/>
      <c r="J88" s="41" t="n"/>
      <c r="K88" s="41" t="n"/>
      <c r="L88" s="15">
        <f>IF(OR(J88="",K88=""),"",K88-J88+1)</f>
        <v/>
      </c>
      <c r="M88" s="42" t="n"/>
      <c r="N88" s="43" t="n"/>
      <c r="O88" s="46">
        <f>IF(M88="","",M88*(1+N88))</f>
        <v/>
      </c>
      <c r="P88" s="43" t="n"/>
      <c r="Q88" s="46">
        <f>IF(O88="","",O88*(1-P88))</f>
        <v/>
      </c>
      <c r="R88" s="43" t="n"/>
      <c r="S88" s="47">
        <f>IF(OR(L88="",R88=""),"",L88*R88)</f>
        <v/>
      </c>
      <c r="T88" s="46">
        <f>IF(OR(S88="",Q88=""),"",S88*Q88)</f>
        <v/>
      </c>
      <c r="U88" s="42" t="n"/>
      <c r="V88" s="43" t="n"/>
      <c r="W88" s="46">
        <f>IF(OR(T88="",V88=""),"",T88*V88)</f>
        <v/>
      </c>
      <c r="X88" s="42" t="n"/>
      <c r="Y88" s="46">
        <f>IF(T88="","",T88-W88-X88)</f>
        <v/>
      </c>
      <c r="Z88" s="18">
        <f>IF(R88="","",IF(R88&gt;=0.75,"Rentable","Revisar tarifa"))</f>
        <v/>
      </c>
    </row>
    <row r="89">
      <c r="A89" s="5" t="n"/>
      <c r="B89" s="6" t="n"/>
      <c r="C89" s="7" t="n"/>
      <c r="D89" s="7" t="n"/>
      <c r="E89" s="7" t="n"/>
      <c r="F89" s="7" t="n"/>
      <c r="G89" s="7" t="n"/>
      <c r="H89" s="7" t="n"/>
      <c r="I89" s="7" t="n"/>
      <c r="J89" s="41" t="n"/>
      <c r="K89" s="41" t="n"/>
      <c r="L89" s="9">
        <f>IF(OR(J89="",K89=""),"",K89-J89+1)</f>
        <v/>
      </c>
      <c r="M89" s="42" t="n"/>
      <c r="N89" s="43" t="n"/>
      <c r="O89" s="44">
        <f>IF(M89="","",M89*(1+N89))</f>
        <v/>
      </c>
      <c r="P89" s="43" t="n"/>
      <c r="Q89" s="44">
        <f>IF(O89="","",O89*(1-P89))</f>
        <v/>
      </c>
      <c r="R89" s="43" t="n"/>
      <c r="S89" s="45">
        <f>IF(OR(L89="",R89=""),"",L89*R89)</f>
        <v/>
      </c>
      <c r="T89" s="44">
        <f>IF(OR(S89="",Q89=""),"",S89*Q89)</f>
        <v/>
      </c>
      <c r="U89" s="42" t="n"/>
      <c r="V89" s="43" t="n"/>
      <c r="W89" s="44">
        <f>IF(OR(T89="",V89=""),"",T89*V89)</f>
        <v/>
      </c>
      <c r="X89" s="42" t="n"/>
      <c r="Y89" s="44">
        <f>IF(T89="","",T89-W89-X89)</f>
        <v/>
      </c>
      <c r="Z89" s="14">
        <f>IF(R89="","",IF(R89&gt;=0.75,"Rentable","Revisar tarifa"))</f>
        <v/>
      </c>
    </row>
    <row r="90">
      <c r="A90" s="5" t="n"/>
      <c r="B90" s="6" t="n"/>
      <c r="C90" s="7" t="n"/>
      <c r="D90" s="7" t="n"/>
      <c r="E90" s="7" t="n"/>
      <c r="F90" s="7" t="n"/>
      <c r="G90" s="7" t="n"/>
      <c r="H90" s="7" t="n"/>
      <c r="I90" s="7" t="n"/>
      <c r="J90" s="41" t="n"/>
      <c r="K90" s="41" t="n"/>
      <c r="L90" s="15">
        <f>IF(OR(J90="",K90=""),"",K90-J90+1)</f>
        <v/>
      </c>
      <c r="M90" s="42" t="n"/>
      <c r="N90" s="43" t="n"/>
      <c r="O90" s="46">
        <f>IF(M90="","",M90*(1+N90))</f>
        <v/>
      </c>
      <c r="P90" s="43" t="n"/>
      <c r="Q90" s="46">
        <f>IF(O90="","",O90*(1-P90))</f>
        <v/>
      </c>
      <c r="R90" s="43" t="n"/>
      <c r="S90" s="47">
        <f>IF(OR(L90="",R90=""),"",L90*R90)</f>
        <v/>
      </c>
      <c r="T90" s="46">
        <f>IF(OR(S90="",Q90=""),"",S90*Q90)</f>
        <v/>
      </c>
      <c r="U90" s="42" t="n"/>
      <c r="V90" s="43" t="n"/>
      <c r="W90" s="46">
        <f>IF(OR(T90="",V90=""),"",T90*V90)</f>
        <v/>
      </c>
      <c r="X90" s="42" t="n"/>
      <c r="Y90" s="46">
        <f>IF(T90="","",T90-W90-X90)</f>
        <v/>
      </c>
      <c r="Z90" s="18">
        <f>IF(R90="","",IF(R90&gt;=0.75,"Rentable","Revisar tarifa"))</f>
        <v/>
      </c>
    </row>
    <row r="91">
      <c r="A91" s="5" t="n"/>
      <c r="B91" s="6" t="n"/>
      <c r="C91" s="7" t="n"/>
      <c r="D91" s="7" t="n"/>
      <c r="E91" s="7" t="n"/>
      <c r="F91" s="7" t="n"/>
      <c r="G91" s="7" t="n"/>
      <c r="H91" s="7" t="n"/>
      <c r="I91" s="7" t="n"/>
      <c r="J91" s="41" t="n"/>
      <c r="K91" s="41" t="n"/>
      <c r="L91" s="9">
        <f>IF(OR(J91="",K91=""),"",K91-J91+1)</f>
        <v/>
      </c>
      <c r="M91" s="42" t="n"/>
      <c r="N91" s="43" t="n"/>
      <c r="O91" s="44">
        <f>IF(M91="","",M91*(1+N91))</f>
        <v/>
      </c>
      <c r="P91" s="43" t="n"/>
      <c r="Q91" s="44">
        <f>IF(O91="","",O91*(1-P91))</f>
        <v/>
      </c>
      <c r="R91" s="43" t="n"/>
      <c r="S91" s="45">
        <f>IF(OR(L91="",R91=""),"",L91*R91)</f>
        <v/>
      </c>
      <c r="T91" s="44">
        <f>IF(OR(S91="",Q91=""),"",S91*Q91)</f>
        <v/>
      </c>
      <c r="U91" s="42" t="n"/>
      <c r="V91" s="43" t="n"/>
      <c r="W91" s="44">
        <f>IF(OR(T91="",V91=""),"",T91*V91)</f>
        <v/>
      </c>
      <c r="X91" s="42" t="n"/>
      <c r="Y91" s="44">
        <f>IF(T91="","",T91-W91-X91)</f>
        <v/>
      </c>
      <c r="Z91" s="14">
        <f>IF(R91="","",IF(R91&gt;=0.75,"Rentable","Revisar tarifa"))</f>
        <v/>
      </c>
    </row>
    <row r="92">
      <c r="A92" s="5" t="n"/>
      <c r="B92" s="6" t="n"/>
      <c r="C92" s="7" t="n"/>
      <c r="D92" s="7" t="n"/>
      <c r="E92" s="7" t="n"/>
      <c r="F92" s="7" t="n"/>
      <c r="G92" s="7" t="n"/>
      <c r="H92" s="7" t="n"/>
      <c r="I92" s="7" t="n"/>
      <c r="J92" s="41" t="n"/>
      <c r="K92" s="41" t="n"/>
      <c r="L92" s="15">
        <f>IF(OR(J92="",K92=""),"",K92-J92+1)</f>
        <v/>
      </c>
      <c r="M92" s="42" t="n"/>
      <c r="N92" s="43" t="n"/>
      <c r="O92" s="46">
        <f>IF(M92="","",M92*(1+N92))</f>
        <v/>
      </c>
      <c r="P92" s="43" t="n"/>
      <c r="Q92" s="46">
        <f>IF(O92="","",O92*(1-P92))</f>
        <v/>
      </c>
      <c r="R92" s="43" t="n"/>
      <c r="S92" s="47">
        <f>IF(OR(L92="",R92=""),"",L92*R92)</f>
        <v/>
      </c>
      <c r="T92" s="46">
        <f>IF(OR(S92="",Q92=""),"",S92*Q92)</f>
        <v/>
      </c>
      <c r="U92" s="42" t="n"/>
      <c r="V92" s="43" t="n"/>
      <c r="W92" s="46">
        <f>IF(OR(T92="",V92=""),"",T92*V92)</f>
        <v/>
      </c>
      <c r="X92" s="42" t="n"/>
      <c r="Y92" s="46">
        <f>IF(T92="","",T92-W92-X92)</f>
        <v/>
      </c>
      <c r="Z92" s="18">
        <f>IF(R92="","",IF(R92&gt;=0.75,"Rentable","Revisar tarifa"))</f>
        <v/>
      </c>
    </row>
    <row r="93">
      <c r="A93" s="5" t="n"/>
      <c r="B93" s="6" t="n"/>
      <c r="C93" s="7" t="n"/>
      <c r="D93" s="7" t="n"/>
      <c r="E93" s="7" t="n"/>
      <c r="F93" s="7" t="n"/>
      <c r="G93" s="7" t="n"/>
      <c r="H93" s="7" t="n"/>
      <c r="I93" s="7" t="n"/>
      <c r="J93" s="41" t="n"/>
      <c r="K93" s="41" t="n"/>
      <c r="L93" s="9">
        <f>IF(OR(J93="",K93=""),"",K93-J93+1)</f>
        <v/>
      </c>
      <c r="M93" s="42" t="n"/>
      <c r="N93" s="43" t="n"/>
      <c r="O93" s="44">
        <f>IF(M93="","",M93*(1+N93))</f>
        <v/>
      </c>
      <c r="P93" s="43" t="n"/>
      <c r="Q93" s="44">
        <f>IF(O93="","",O93*(1-P93))</f>
        <v/>
      </c>
      <c r="R93" s="43" t="n"/>
      <c r="S93" s="45">
        <f>IF(OR(L93="",R93=""),"",L93*R93)</f>
        <v/>
      </c>
      <c r="T93" s="44">
        <f>IF(OR(S93="",Q93=""),"",S93*Q93)</f>
        <v/>
      </c>
      <c r="U93" s="42" t="n"/>
      <c r="V93" s="43" t="n"/>
      <c r="W93" s="44">
        <f>IF(OR(T93="",V93=""),"",T93*V93)</f>
        <v/>
      </c>
      <c r="X93" s="42" t="n"/>
      <c r="Y93" s="44">
        <f>IF(T93="","",T93-W93-X93)</f>
        <v/>
      </c>
      <c r="Z93" s="14">
        <f>IF(R93="","",IF(R93&gt;=0.75,"Rentable","Revisar tarifa"))</f>
        <v/>
      </c>
    </row>
    <row r="94">
      <c r="A94" s="5" t="n"/>
      <c r="B94" s="6" t="n"/>
      <c r="C94" s="7" t="n"/>
      <c r="D94" s="7" t="n"/>
      <c r="E94" s="7" t="n"/>
      <c r="F94" s="7" t="n"/>
      <c r="G94" s="7" t="n"/>
      <c r="H94" s="7" t="n"/>
      <c r="I94" s="7" t="n"/>
      <c r="J94" s="41" t="n"/>
      <c r="K94" s="41" t="n"/>
      <c r="L94" s="15">
        <f>IF(OR(J94="",K94=""),"",K94-J94+1)</f>
        <v/>
      </c>
      <c r="M94" s="42" t="n"/>
      <c r="N94" s="43" t="n"/>
      <c r="O94" s="46">
        <f>IF(M94="","",M94*(1+N94))</f>
        <v/>
      </c>
      <c r="P94" s="43" t="n"/>
      <c r="Q94" s="46">
        <f>IF(O94="","",O94*(1-P94))</f>
        <v/>
      </c>
      <c r="R94" s="43" t="n"/>
      <c r="S94" s="47">
        <f>IF(OR(L94="",R94=""),"",L94*R94)</f>
        <v/>
      </c>
      <c r="T94" s="46">
        <f>IF(OR(S94="",Q94=""),"",S94*Q94)</f>
        <v/>
      </c>
      <c r="U94" s="42" t="n"/>
      <c r="V94" s="43" t="n"/>
      <c r="W94" s="46">
        <f>IF(OR(T94="",V94=""),"",T94*V94)</f>
        <v/>
      </c>
      <c r="X94" s="42" t="n"/>
      <c r="Y94" s="46">
        <f>IF(T94="","",T94-W94-X94)</f>
        <v/>
      </c>
      <c r="Z94" s="18">
        <f>IF(R94="","",IF(R94&gt;=0.75,"Rentable","Revisar tarifa"))</f>
        <v/>
      </c>
    </row>
    <row r="95">
      <c r="A95" s="5" t="n"/>
      <c r="B95" s="6" t="n"/>
      <c r="C95" s="7" t="n"/>
      <c r="D95" s="7" t="n"/>
      <c r="E95" s="7" t="n"/>
      <c r="F95" s="7" t="n"/>
      <c r="G95" s="7" t="n"/>
      <c r="H95" s="7" t="n"/>
      <c r="I95" s="7" t="n"/>
      <c r="J95" s="41" t="n"/>
      <c r="K95" s="41" t="n"/>
      <c r="L95" s="9">
        <f>IF(OR(J95="",K95=""),"",K95-J95+1)</f>
        <v/>
      </c>
      <c r="M95" s="42" t="n"/>
      <c r="N95" s="43" t="n"/>
      <c r="O95" s="44">
        <f>IF(M95="","",M95*(1+N95))</f>
        <v/>
      </c>
      <c r="P95" s="43" t="n"/>
      <c r="Q95" s="44">
        <f>IF(O95="","",O95*(1-P95))</f>
        <v/>
      </c>
      <c r="R95" s="43" t="n"/>
      <c r="S95" s="45">
        <f>IF(OR(L95="",R95=""),"",L95*R95)</f>
        <v/>
      </c>
      <c r="T95" s="44">
        <f>IF(OR(S95="",Q95=""),"",S95*Q95)</f>
        <v/>
      </c>
      <c r="U95" s="42" t="n"/>
      <c r="V95" s="43" t="n"/>
      <c r="W95" s="44">
        <f>IF(OR(T95="",V95=""),"",T95*V95)</f>
        <v/>
      </c>
      <c r="X95" s="42" t="n"/>
      <c r="Y95" s="44">
        <f>IF(T95="","",T95-W95-X95)</f>
        <v/>
      </c>
      <c r="Z95" s="14">
        <f>IF(R95="","",IF(R95&gt;=0.75,"Rentable","Revisar tarifa"))</f>
        <v/>
      </c>
    </row>
    <row r="96">
      <c r="A96" s="5" t="n"/>
      <c r="B96" s="6" t="n"/>
      <c r="C96" s="7" t="n"/>
      <c r="D96" s="7" t="n"/>
      <c r="E96" s="7" t="n"/>
      <c r="F96" s="7" t="n"/>
      <c r="G96" s="7" t="n"/>
      <c r="H96" s="7" t="n"/>
      <c r="I96" s="7" t="n"/>
      <c r="J96" s="41" t="n"/>
      <c r="K96" s="41" t="n"/>
      <c r="L96" s="15">
        <f>IF(OR(J96="",K96=""),"",K96-J96+1)</f>
        <v/>
      </c>
      <c r="M96" s="42" t="n"/>
      <c r="N96" s="43" t="n"/>
      <c r="O96" s="46">
        <f>IF(M96="","",M96*(1+N96))</f>
        <v/>
      </c>
      <c r="P96" s="43" t="n"/>
      <c r="Q96" s="46">
        <f>IF(O96="","",O96*(1-P96))</f>
        <v/>
      </c>
      <c r="R96" s="43" t="n"/>
      <c r="S96" s="47">
        <f>IF(OR(L96="",R96=""),"",L96*R96)</f>
        <v/>
      </c>
      <c r="T96" s="46">
        <f>IF(OR(S96="",Q96=""),"",S96*Q96)</f>
        <v/>
      </c>
      <c r="U96" s="42" t="n"/>
      <c r="V96" s="43" t="n"/>
      <c r="W96" s="46">
        <f>IF(OR(T96="",V96=""),"",T96*V96)</f>
        <v/>
      </c>
      <c r="X96" s="42" t="n"/>
      <c r="Y96" s="46">
        <f>IF(T96="","",T96-W96-X96)</f>
        <v/>
      </c>
      <c r="Z96" s="18">
        <f>IF(R96="","",IF(R96&gt;=0.75,"Rentable","Revisar tarifa"))</f>
        <v/>
      </c>
    </row>
    <row r="97">
      <c r="A97" s="5" t="n"/>
      <c r="B97" s="6" t="n"/>
      <c r="C97" s="7" t="n"/>
      <c r="D97" s="7" t="n"/>
      <c r="E97" s="7" t="n"/>
      <c r="F97" s="7" t="n"/>
      <c r="G97" s="7" t="n"/>
      <c r="H97" s="7" t="n"/>
      <c r="I97" s="7" t="n"/>
      <c r="J97" s="41" t="n"/>
      <c r="K97" s="41" t="n"/>
      <c r="L97" s="9">
        <f>IF(OR(J97="",K97=""),"",K97-J97+1)</f>
        <v/>
      </c>
      <c r="M97" s="42" t="n"/>
      <c r="N97" s="43" t="n"/>
      <c r="O97" s="44">
        <f>IF(M97="","",M97*(1+N97))</f>
        <v/>
      </c>
      <c r="P97" s="43" t="n"/>
      <c r="Q97" s="44">
        <f>IF(O97="","",O97*(1-P97))</f>
        <v/>
      </c>
      <c r="R97" s="43" t="n"/>
      <c r="S97" s="45">
        <f>IF(OR(L97="",R97=""),"",L97*R97)</f>
        <v/>
      </c>
      <c r="T97" s="44">
        <f>IF(OR(S97="",Q97=""),"",S97*Q97)</f>
        <v/>
      </c>
      <c r="U97" s="42" t="n"/>
      <c r="V97" s="43" t="n"/>
      <c r="W97" s="44">
        <f>IF(OR(T97="",V97=""),"",T97*V97)</f>
        <v/>
      </c>
      <c r="X97" s="42" t="n"/>
      <c r="Y97" s="44">
        <f>IF(T97="","",T97-W97-X97)</f>
        <v/>
      </c>
      <c r="Z97" s="14">
        <f>IF(R97="","",IF(R97&gt;=0.75,"Rentable","Revisar tarifa"))</f>
        <v/>
      </c>
    </row>
    <row r="98">
      <c r="A98" s="5" t="n"/>
      <c r="B98" s="6" t="n"/>
      <c r="C98" s="7" t="n"/>
      <c r="D98" s="7" t="n"/>
      <c r="E98" s="7" t="n"/>
      <c r="F98" s="7" t="n"/>
      <c r="G98" s="7" t="n"/>
      <c r="H98" s="7" t="n"/>
      <c r="I98" s="7" t="n"/>
      <c r="J98" s="41" t="n"/>
      <c r="K98" s="41" t="n"/>
      <c r="L98" s="15">
        <f>IF(OR(J98="",K98=""),"",K98-J98+1)</f>
        <v/>
      </c>
      <c r="M98" s="42" t="n"/>
      <c r="N98" s="43" t="n"/>
      <c r="O98" s="46">
        <f>IF(M98="","",M98*(1+N98))</f>
        <v/>
      </c>
      <c r="P98" s="43" t="n"/>
      <c r="Q98" s="46">
        <f>IF(O98="","",O98*(1-P98))</f>
        <v/>
      </c>
      <c r="R98" s="43" t="n"/>
      <c r="S98" s="47">
        <f>IF(OR(L98="",R98=""),"",L98*R98)</f>
        <v/>
      </c>
      <c r="T98" s="46">
        <f>IF(OR(S98="",Q98=""),"",S98*Q98)</f>
        <v/>
      </c>
      <c r="U98" s="42" t="n"/>
      <c r="V98" s="43" t="n"/>
      <c r="W98" s="46">
        <f>IF(OR(T98="",V98=""),"",T98*V98)</f>
        <v/>
      </c>
      <c r="X98" s="42" t="n"/>
      <c r="Y98" s="46">
        <f>IF(T98="","",T98-W98-X98)</f>
        <v/>
      </c>
      <c r="Z98" s="18">
        <f>IF(R98="","",IF(R98&gt;=0.75,"Rentable","Revisar tarifa"))</f>
        <v/>
      </c>
    </row>
    <row r="99">
      <c r="A99" s="5" t="n"/>
      <c r="B99" s="6" t="n"/>
      <c r="C99" s="7" t="n"/>
      <c r="D99" s="7" t="n"/>
      <c r="E99" s="7" t="n"/>
      <c r="F99" s="7" t="n"/>
      <c r="G99" s="7" t="n"/>
      <c r="H99" s="7" t="n"/>
      <c r="I99" s="7" t="n"/>
      <c r="J99" s="41" t="n"/>
      <c r="K99" s="41" t="n"/>
      <c r="L99" s="9">
        <f>IF(OR(J99="",K99=""),"",K99-J99+1)</f>
        <v/>
      </c>
      <c r="M99" s="42" t="n"/>
      <c r="N99" s="43" t="n"/>
      <c r="O99" s="44">
        <f>IF(M99="","",M99*(1+N99))</f>
        <v/>
      </c>
      <c r="P99" s="43" t="n"/>
      <c r="Q99" s="44">
        <f>IF(O99="","",O99*(1-P99))</f>
        <v/>
      </c>
      <c r="R99" s="43" t="n"/>
      <c r="S99" s="45">
        <f>IF(OR(L99="",R99=""),"",L99*R99)</f>
        <v/>
      </c>
      <c r="T99" s="44">
        <f>IF(OR(S99="",Q99=""),"",S99*Q99)</f>
        <v/>
      </c>
      <c r="U99" s="42" t="n"/>
      <c r="V99" s="43" t="n"/>
      <c r="W99" s="44">
        <f>IF(OR(T99="",V99=""),"",T99*V99)</f>
        <v/>
      </c>
      <c r="X99" s="42" t="n"/>
      <c r="Y99" s="44">
        <f>IF(T99="","",T99-W99-X99)</f>
        <v/>
      </c>
      <c r="Z99" s="14">
        <f>IF(R99="","",IF(R99&gt;=0.75,"Rentable","Revisar tarifa"))</f>
        <v/>
      </c>
    </row>
    <row r="100">
      <c r="A100" s="5" t="n"/>
      <c r="B100" s="6" t="n"/>
      <c r="C100" s="7" t="n"/>
      <c r="D100" s="7" t="n"/>
      <c r="E100" s="7" t="n"/>
      <c r="F100" s="7" t="n"/>
      <c r="G100" s="7" t="n"/>
      <c r="H100" s="7" t="n"/>
      <c r="I100" s="7" t="n"/>
      <c r="J100" s="41" t="n"/>
      <c r="K100" s="41" t="n"/>
      <c r="L100" s="15">
        <f>IF(OR(J100="",K100=""),"",K100-J100+1)</f>
        <v/>
      </c>
      <c r="M100" s="42" t="n"/>
      <c r="N100" s="43" t="n"/>
      <c r="O100" s="46">
        <f>IF(M100="","",M100*(1+N100))</f>
        <v/>
      </c>
      <c r="P100" s="43" t="n"/>
      <c r="Q100" s="46">
        <f>IF(O100="","",O100*(1-P100))</f>
        <v/>
      </c>
      <c r="R100" s="43" t="n"/>
      <c r="S100" s="47">
        <f>IF(OR(L100="",R100=""),"",L100*R100)</f>
        <v/>
      </c>
      <c r="T100" s="46">
        <f>IF(OR(S100="",Q100=""),"",S100*Q100)</f>
        <v/>
      </c>
      <c r="U100" s="42" t="n"/>
      <c r="V100" s="43" t="n"/>
      <c r="W100" s="46">
        <f>IF(OR(T100="",V100=""),"",T100*V100)</f>
        <v/>
      </c>
      <c r="X100" s="42" t="n"/>
      <c r="Y100" s="46">
        <f>IF(T100="","",T100-W100-X100)</f>
        <v/>
      </c>
      <c r="Z100" s="18">
        <f>IF(R100="","",IF(R100&gt;=0.75,"Rentable","Revisar tarifa"))</f>
        <v/>
      </c>
    </row>
    <row r="101">
      <c r="A101" s="5" t="n"/>
      <c r="B101" s="6" t="n"/>
      <c r="C101" s="7" t="n"/>
      <c r="D101" s="7" t="n"/>
      <c r="E101" s="7" t="n"/>
      <c r="F101" s="7" t="n"/>
      <c r="G101" s="7" t="n"/>
      <c r="H101" s="7" t="n"/>
      <c r="I101" s="7" t="n"/>
      <c r="J101" s="41" t="n"/>
      <c r="K101" s="41" t="n"/>
      <c r="L101" s="9">
        <f>IF(OR(J101="",K101=""),"",K101-J101+1)</f>
        <v/>
      </c>
      <c r="M101" s="42" t="n"/>
      <c r="N101" s="43" t="n"/>
      <c r="O101" s="44">
        <f>IF(M101="","",M101*(1+N101))</f>
        <v/>
      </c>
      <c r="P101" s="43" t="n"/>
      <c r="Q101" s="44">
        <f>IF(O101="","",O101*(1-P101))</f>
        <v/>
      </c>
      <c r="R101" s="43" t="n"/>
      <c r="S101" s="45">
        <f>IF(OR(L101="",R101=""),"",L101*R101)</f>
        <v/>
      </c>
      <c r="T101" s="44">
        <f>IF(OR(S101="",Q101=""),"",S101*Q101)</f>
        <v/>
      </c>
      <c r="U101" s="42" t="n"/>
      <c r="V101" s="43" t="n"/>
      <c r="W101" s="44">
        <f>IF(OR(T101="",V101=""),"",T101*V101)</f>
        <v/>
      </c>
      <c r="X101" s="42" t="n"/>
      <c r="Y101" s="44">
        <f>IF(T101="","",T101-W101-X101)</f>
        <v/>
      </c>
      <c r="Z101" s="14">
        <f>IF(R101="","",IF(R101&gt;=0.75,"Rentable","Revisar tarifa"))</f>
        <v/>
      </c>
    </row>
    <row r="102">
      <c r="A102" s="5" t="n"/>
      <c r="B102" s="6" t="n"/>
      <c r="C102" s="7" t="n"/>
      <c r="D102" s="7" t="n"/>
      <c r="E102" s="7" t="n"/>
      <c r="F102" s="7" t="n"/>
      <c r="G102" s="7" t="n"/>
      <c r="H102" s="7" t="n"/>
      <c r="I102" s="7" t="n"/>
      <c r="J102" s="41" t="n"/>
      <c r="K102" s="41" t="n"/>
      <c r="L102" s="15">
        <f>IF(OR(J102="",K102=""),"",K102-J102+1)</f>
        <v/>
      </c>
      <c r="M102" s="42" t="n"/>
      <c r="N102" s="43" t="n"/>
      <c r="O102" s="46">
        <f>IF(M102="","",M102*(1+N102))</f>
        <v/>
      </c>
      <c r="P102" s="43" t="n"/>
      <c r="Q102" s="46">
        <f>IF(O102="","",O102*(1-P102))</f>
        <v/>
      </c>
      <c r="R102" s="43" t="n"/>
      <c r="S102" s="47">
        <f>IF(OR(L102="",R102=""),"",L102*R102)</f>
        <v/>
      </c>
      <c r="T102" s="46">
        <f>IF(OR(S102="",Q102=""),"",S102*Q102)</f>
        <v/>
      </c>
      <c r="U102" s="42" t="n"/>
      <c r="V102" s="43" t="n"/>
      <c r="W102" s="46">
        <f>IF(OR(T102="",V102=""),"",T102*V102)</f>
        <v/>
      </c>
      <c r="X102" s="42" t="n"/>
      <c r="Y102" s="46">
        <f>IF(T102="","",T102-W102-X102)</f>
        <v/>
      </c>
      <c r="Z102" s="18">
        <f>IF(R102="","",IF(R102&gt;=0.75,"Rentable","Revisar tarifa"))</f>
        <v/>
      </c>
    </row>
  </sheetData>
  <autoFilter ref="A2:Z102"/>
  <mergeCells count="1">
    <mergeCell ref="A1:Z1"/>
  </mergeCells>
  <conditionalFormatting sqref="Z3:Z102">
    <cfRule type="expression" priority="1" dxfId="0" stopIfTrue="1">
      <formula>$Z3="Revisar tarifa"</formula>
    </cfRule>
  </conditionalFormatting>
  <conditionalFormatting sqref="R3:R102">
    <cfRule type="expression" priority="2" dxfId="0" stopIfTrue="1">
      <formula>AND($R3&lt;0.75,$R3&lt;&gt;"")</formula>
    </cfRule>
  </conditionalFormatting>
  <conditionalFormatting sqref="Y3:Y102">
    <cfRule type="cellIs" priority="3" operator="greaterThan" dxfId="1">
      <formula>0</formula>
    </cfRule>
  </conditionalFormatting>
  <dataValidations count="5">
    <dataValidation sqref="I3:I102" showErrorMessage="1" showInputMessage="1" allowBlank="1" type="list">
      <formula1>"Alta,Media,Baja"</formula1>
    </dataValidation>
    <dataValidation sqref="Z3:Z102" showErrorMessage="1" showInputMessage="1" allowBlank="1" type="list">
      <formula1>"Rentable,Revisar tarifa"</formula1>
    </dataValidation>
    <dataValidation sqref="J3:K102" showErrorMessage="1" showInputMessage="1" allowBlank="1" type="date" operator="between">
      <formula1>DATE(2000,1,1)</formula1>
      <formula2>DATE(2100,12,31)</formula2>
    </dataValidation>
    <dataValidation sqref="N3:N102 P3:P102 R3:R102 V3:V102" showErrorMessage="1" showInputMessage="1" allowBlank="1" type="decimal" operator="between">
      <formula1>0</formula1>
      <formula2>1</formula2>
    </dataValidation>
    <dataValidation sqref="M3:M102 U3:U102 X3:X102" showErrorMessage="1" showInputMessage="1" allowBlank="1" type="decimal" operator="greaterThanOrEqual">
      <formula1>0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19" customWidth="1" min="3" max="3"/>
    <col width="23" customWidth="1" min="4" max="4"/>
    <col width="22" customWidth="1" min="5" max="5"/>
    <col width="22" customWidth="1" min="6" max="6"/>
    <col width="19" customWidth="1" min="7" max="7"/>
    <col width="4" customWidth="1" min="8" max="8"/>
    <col width="4" customWidth="1" min="9" max="9"/>
    <col width="20" customWidth="1" min="10" max="10"/>
    <col width="22" customWidth="1" min="11" max="11"/>
  </cols>
  <sheetData>
    <row r="1" ht="28" customHeight="1">
      <c r="A1" s="1" t="inlineStr">
        <is>
          <t>Resumen y cuadro de mando · Tarifas de alquiler turístico 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3" t="n"/>
    </row>
    <row r="2">
      <c r="A2" s="19" t="inlineStr">
        <is>
          <t>Indicadores principales</t>
        </is>
      </c>
      <c r="B2" s="19" t="n"/>
      <c r="C2" s="19" t="n"/>
      <c r="D2" s="19" t="n"/>
      <c r="E2" s="19" t="n"/>
      <c r="F2" s="19" t="n"/>
      <c r="G2" s="19" t="n"/>
    </row>
    <row r="3">
      <c r="A3" s="20" t="inlineStr">
        <is>
          <t>Ingresos previstos totales</t>
        </is>
      </c>
      <c r="B3" s="48">
        <f>SUM('Tarifas'!$T$3:$T$102)</f>
        <v/>
      </c>
      <c r="D3" s="20" t="inlineStr">
        <is>
          <t>Número de tarifas registradas</t>
        </is>
      </c>
      <c r="E3" s="22">
        <f>COUNTIF('Tarifas'!$A$3:$A$102,"&gt;0")</f>
        <v/>
      </c>
    </row>
    <row r="4">
      <c r="A4" s="20" t="inlineStr">
        <is>
          <t>Beneficio previsto total</t>
        </is>
      </c>
      <c r="B4" s="48">
        <f>SUM('Tarifas'!$Y$3:$Y$102)</f>
        <v/>
      </c>
      <c r="D4" s="20" t="inlineStr">
        <is>
          <t>Ingresos de temporada alta</t>
        </is>
      </c>
      <c r="E4" s="48">
        <f>SUMIF('Tarifas'!$I$3:$I$102,"Alta",'Tarifas'!$T$3:$T$102)</f>
        <v/>
      </c>
      <c r="J4" s="19" t="inlineStr">
        <is>
          <t>Canal de venta</t>
        </is>
      </c>
      <c r="K4" s="19" t="inlineStr">
        <is>
          <t>Comisión orientativa</t>
        </is>
      </c>
    </row>
    <row r="5">
      <c r="A5" s="20" t="inlineStr">
        <is>
          <t>Tarifa efectiva media</t>
        </is>
      </c>
      <c r="B5" s="48">
        <f>IFERROR(AVERAGE('Tarifas'!$Q$3:$Q$102),0)</f>
        <v/>
      </c>
      <c r="D5" s="20" t="inlineStr">
        <is>
          <t>Beneficio de temporada baja</t>
        </is>
      </c>
      <c r="E5" s="48">
        <f>SUMIF('Tarifas'!$I$3:$I$102,"Baja",'Tarifas'!$Y$3:$Y$102)</f>
        <v/>
      </c>
      <c r="J5" s="6" t="inlineStr">
        <is>
          <t>Airbnb</t>
        </is>
      </c>
      <c r="K5" s="43" t="n">
        <v>0.15</v>
      </c>
    </row>
    <row r="6">
      <c r="A6" s="20" t="inlineStr">
        <is>
          <t>Ocupación media prevista</t>
        </is>
      </c>
      <c r="B6" s="49">
        <f>IFERROR(AVERAGE('Tarifas'!$R$3:$R$102),0)</f>
        <v/>
      </c>
      <c r="J6" s="6" t="inlineStr">
        <is>
          <t>Booking</t>
        </is>
      </c>
      <c r="K6" s="43" t="n">
        <v>0.12</v>
      </c>
    </row>
    <row r="7">
      <c r="J7" s="6" t="inlineStr">
        <is>
          <t>Web propia</t>
        </is>
      </c>
      <c r="K7" s="43" t="n">
        <v>0.03</v>
      </c>
    </row>
    <row r="8">
      <c r="D8" s="20" t="inlineStr">
        <is>
          <t>Canal de referencia</t>
        </is>
      </c>
      <c r="E8" s="6" t="inlineStr">
        <is>
          <t>Airbnb</t>
        </is>
      </c>
      <c r="F8" s="20" t="inlineStr">
        <is>
          <t>Comisión recuperada</t>
        </is>
      </c>
      <c r="G8" s="49">
        <f>IFERROR(VLOOKUP($E$8,'Resumen'!$J$5:$K$8,2,FALSE),"")</f>
        <v/>
      </c>
      <c r="J8" s="6" t="inlineStr">
        <is>
          <t>Agencia</t>
        </is>
      </c>
      <c r="K8" s="43" t="n">
        <v>0.1</v>
      </c>
    </row>
    <row r="9"/>
    <row r="10">
      <c r="A10" s="19" t="inlineStr">
        <is>
          <t>Análisis por temporada</t>
        </is>
      </c>
      <c r="B10" s="19" t="n"/>
      <c r="C10" s="19" t="n"/>
      <c r="D10" s="19" t="n"/>
      <c r="E10" s="19" t="n"/>
      <c r="F10" s="19" t="n"/>
    </row>
    <row r="11">
      <c r="A11" s="4" t="inlineStr">
        <is>
          <t>Temporada</t>
        </is>
      </c>
      <c r="B11" s="4" t="inlineStr">
        <is>
          <t>Número de tarifas</t>
        </is>
      </c>
      <c r="C11" s="4" t="inlineStr">
        <is>
          <t>Tarifa media (€)</t>
        </is>
      </c>
      <c r="D11" s="4" t="inlineStr">
        <is>
          <t>Ocupación media</t>
        </is>
      </c>
      <c r="E11" s="4" t="inlineStr">
        <is>
          <t>Ingresos previstos (€)</t>
        </is>
      </c>
      <c r="F11" s="4" t="inlineStr">
        <is>
          <t>Beneficio previsto (€)</t>
        </is>
      </c>
    </row>
    <row r="12">
      <c r="A12" s="24" t="inlineStr">
        <is>
          <t>Alta</t>
        </is>
      </c>
      <c r="B12" s="9">
        <f>COUNTIF('Tarifas'!$I$3:$I$102,$A12)</f>
        <v/>
      </c>
      <c r="C12" s="50">
        <f>IFERROR(SUMIF('Tarifas'!$I$3:$I$102,$A12,'Tarifas'!$Q$3:$Q$102)/B12,0)</f>
        <v/>
      </c>
      <c r="D12" s="51">
        <f>IFERROR(SUMIF('Tarifas'!$I$3:$I$102,$A12,'Tarifas'!$R$3:$R$102)/B12,0)</f>
        <v/>
      </c>
      <c r="E12" s="50">
        <f>SUMIF('Tarifas'!$I$3:$I$102,$A12,'Tarifas'!$T$3:$T$102)</f>
        <v/>
      </c>
      <c r="F12" s="50">
        <f>SUMIF('Tarifas'!$I$3:$I$102,$A12,'Tarifas'!$Y$3:$Y$102)</f>
        <v/>
      </c>
    </row>
    <row r="13">
      <c r="A13" s="27" t="inlineStr">
        <is>
          <t>Media</t>
        </is>
      </c>
      <c r="B13" s="15">
        <f>COUNTIF('Tarifas'!$I$3:$I$102,$A13)</f>
        <v/>
      </c>
      <c r="C13" s="52">
        <f>IFERROR(SUMIF('Tarifas'!$I$3:$I$102,$A13,'Tarifas'!$Q$3:$Q$102)/B13,0)</f>
        <v/>
      </c>
      <c r="D13" s="53">
        <f>IFERROR(SUMIF('Tarifas'!$I$3:$I$102,$A13,'Tarifas'!$R$3:$R$102)/B13,0)</f>
        <v/>
      </c>
      <c r="E13" s="52">
        <f>SUMIF('Tarifas'!$I$3:$I$102,$A13,'Tarifas'!$T$3:$T$102)</f>
        <v/>
      </c>
      <c r="F13" s="52">
        <f>SUMIF('Tarifas'!$I$3:$I$102,$A13,'Tarifas'!$Y$3:$Y$102)</f>
        <v/>
      </c>
    </row>
    <row r="14">
      <c r="A14" s="24" t="inlineStr">
        <is>
          <t>Baja</t>
        </is>
      </c>
      <c r="B14" s="9">
        <f>COUNTIF('Tarifas'!$I$3:$I$102,$A14)</f>
        <v/>
      </c>
      <c r="C14" s="50">
        <f>IFERROR(SUMIF('Tarifas'!$I$3:$I$102,$A14,'Tarifas'!$Q$3:$Q$102)/B14,0)</f>
        <v/>
      </c>
      <c r="D14" s="51">
        <f>IFERROR(SUMIF('Tarifas'!$I$3:$I$102,$A14,'Tarifas'!$R$3:$R$102)/B14,0)</f>
        <v/>
      </c>
      <c r="E14" s="50">
        <f>SUMIF('Tarifas'!$I$3:$I$102,$A14,'Tarifas'!$T$3:$T$102)</f>
        <v/>
      </c>
      <c r="F14" s="50">
        <f>SUMIF('Tarifas'!$I$3:$I$102,$A14,'Tarifas'!$Y$3:$Y$102)</f>
        <v/>
      </c>
    </row>
    <row r="15">
      <c r="A15" s="30" t="inlineStr">
        <is>
          <t>Total</t>
        </is>
      </c>
      <c r="B15" s="31">
        <f>SUM(B12:B14)</f>
        <v/>
      </c>
      <c r="C15" s="54">
        <f>IFERROR(AVERAGE('Tarifas'!$Q$3:$Q$102),0)</f>
        <v/>
      </c>
      <c r="D15" s="55">
        <f>IFERROR(AVERAGE('Tarifas'!$R$3:$R$102),0)</f>
        <v/>
      </c>
      <c r="E15" s="54">
        <f>SUM(E12:E14)</f>
        <v/>
      </c>
      <c r="F15" s="54">
        <f>SUM(F12:F14)</f>
        <v/>
      </c>
    </row>
  </sheetData>
  <mergeCells count="1">
    <mergeCell ref="A1:K1"/>
  </mergeCells>
  <conditionalFormatting sqref="B4">
    <cfRule type="cellIs" priority="1" operator="greaterThan" dxfId="1">
      <formula>0</formula>
    </cfRule>
  </conditionalFormatting>
  <conditionalFormatting sqref="E5">
    <cfRule type="cellIs" priority="2" operator="greaterThan" dxfId="1">
      <formula>0</formula>
    </cfRule>
  </conditionalFormatting>
  <dataValidations count="1">
    <dataValidation sqref="E8" showErrorMessage="1" showInputMessage="1" allowBlank="1" type="list">
      <formula1>$J$5:$J$8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0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100" customWidth="1" min="2" max="2"/>
    <col width="4" customWidth="1" min="3" max="3"/>
    <col width="4" customWidth="1" min="4" max="4"/>
  </cols>
  <sheetData>
    <row r="1" ht="28" customHeight="1">
      <c r="A1" s="1" t="inlineStr">
        <is>
          <t>Instrucciones de uso · Tarifas por temporada de alquiler turístico</t>
        </is>
      </c>
      <c r="B1" s="2" t="n"/>
      <c r="C1" s="2" t="n"/>
      <c r="D1" s="3" t="n"/>
    </row>
    <row r="2"/>
    <row r="3">
      <c r="A3" s="19" t="inlineStr">
        <is>
          <t>Guía de uso y consideraciones</t>
        </is>
      </c>
      <c r="B3" s="19" t="n"/>
      <c r="C3" s="19" t="n"/>
      <c r="D3" s="19" t="n"/>
    </row>
    <row r="4" ht="34" customHeight="1">
      <c r="A4" s="34" t="inlineStr">
        <is>
          <t>1. Introducir o actualizar tarifas únicamente en las celdas amarillas de la hoja Tarifas.</t>
        </is>
      </c>
      <c r="B4" s="35" t="n"/>
      <c r="C4" s="35" t="n"/>
      <c r="D4" s="35" t="n"/>
    </row>
    <row r="5" ht="34" customHeight="1">
      <c r="A5" s="36" t="inlineStr">
        <is>
          <t>2. Definir los periodos de temporada sin solapamientos para cada vivienda y comprobar las fechas de inicio y fin.</t>
        </is>
      </c>
      <c r="B5" s="37" t="n"/>
      <c r="C5" s="37" t="n"/>
      <c r="D5" s="37" t="n"/>
    </row>
    <row r="6" ht="34" customHeight="1">
      <c r="A6" s="34" t="inlineStr">
        <is>
          <t>3. Revisar la licencia turística, la normativa autonómica aplicable, el registro de viajeros y las obligaciones fiscales.</t>
        </is>
      </c>
      <c r="B6" s="35" t="n"/>
      <c r="C6" s="35" t="n"/>
      <c r="D6" s="35" t="n"/>
    </row>
    <row r="7" ht="34" customHeight="1">
      <c r="A7" s="36" t="inlineStr">
        <is>
          <t>4. Considerar los gastos de limpieza, suministros, seguro, comunidad, IBI, mantenimiento y comisiones de plataforma.</t>
        </is>
      </c>
      <c r="B7" s="37" t="n"/>
      <c r="C7" s="37" t="n"/>
      <c r="D7" s="37" t="n"/>
    </row>
    <row r="8" ht="34" customHeight="1">
      <c r="A8" s="34" t="inlineStr">
        <is>
          <t>5. La tarifa efectiva media incorpora el suplemento de fin de semana y el descuento de estancia larga indicado para cada periodo.</t>
        </is>
      </c>
      <c r="B8" s="35" t="n"/>
      <c r="C8" s="35" t="n"/>
      <c r="D8" s="35" t="n"/>
    </row>
    <row r="9" ht="34" customHeight="1">
      <c r="A9" s="36" t="inlineStr">
        <is>
          <t>6. El estado Rentable se calcula con una ocupación prevista igual o superior al 75 %. Si aparece Revisar tarifa, conviene revisar precio, gastos u ocupación.</t>
        </is>
      </c>
      <c r="B9" s="37" t="n"/>
      <c r="C9" s="37" t="n"/>
      <c r="D9" s="37" t="n"/>
    </row>
    <row r="10" ht="34" customHeight="1">
      <c r="A10" s="34" t="inlineStr">
        <is>
          <t>7. En Resumen puede seleccionarse un canal de referencia; la comisión se recupera mediante una tabla editable de parámetros orientativos.</t>
        </is>
      </c>
      <c r="B10" s="35" t="n"/>
      <c r="C10" s="35" t="n"/>
      <c r="D10" s="35" t="n"/>
    </row>
    <row r="11" ht="34" customHeight="1">
      <c r="A11" s="36" t="inlineStr">
        <is>
          <t>8. Recordar que el alquiler turístico puede tener tratamiento distinto en IVA e IRPF según los servicios prestados y la organización de la actividad.</t>
        </is>
      </c>
      <c r="B11" s="37" t="n"/>
      <c r="C11" s="37" t="n"/>
      <c r="D11" s="37" t="n"/>
    </row>
    <row r="12" ht="34" customHeight="1">
      <c r="A12" s="34" t="inlineStr">
        <is>
          <t>9. Verificar la normativa de la comunidad autónoma y del municipio, incluida la Ley de Propiedad Horizontal.</t>
        </is>
      </c>
      <c r="B12" s="35" t="n"/>
      <c r="C12" s="35" t="n"/>
      <c r="D12" s="35" t="n"/>
    </row>
    <row r="13" ht="34" customHeight="1">
      <c r="A13" s="36" t="inlineStr">
        <is>
          <t>10. Los importes son estimaciones y no sustituyen asesoramiento fiscal, contable o jurídico especializado.</t>
        </is>
      </c>
      <c r="B13" s="37" t="n"/>
      <c r="C13" s="37" t="n"/>
      <c r="D13" s="37" t="n"/>
    </row>
    <row r="14"/>
    <row r="15"/>
    <row r="16">
      <c r="A16" s="19" t="inlineStr">
        <is>
          <t>Leyenda visual</t>
        </is>
      </c>
      <c r="B16" s="19" t="n"/>
      <c r="C16" s="19" t="n"/>
      <c r="D16" s="19" t="n"/>
    </row>
    <row r="17" ht="30" customHeight="1">
      <c r="A17" s="38" t="inlineStr">
        <is>
          <t>Celdas amarillas</t>
        </is>
      </c>
      <c r="B17" s="36" t="inlineStr">
        <is>
          <t>Datos editables: viviendas, periodos, precios, ocupación, gastos y comisiones.</t>
        </is>
      </c>
    </row>
    <row r="18" ht="30" customHeight="1">
      <c r="A18" s="36" t="inlineStr">
        <is>
          <t>Celdas sin color</t>
        </is>
      </c>
      <c r="B18" s="36" t="inlineStr">
        <is>
          <t>Resultados calculados automáticamente mediante fórmulas.</t>
        </is>
      </c>
    </row>
    <row r="19" ht="30" customHeight="1">
      <c r="A19" s="39" t="inlineStr">
        <is>
          <t>Estado verde</t>
        </is>
      </c>
      <c r="B19" s="36" t="inlineStr">
        <is>
          <t>Tarifa con ocupación prevista igual o superior al umbral operativo indicado.</t>
        </is>
      </c>
    </row>
    <row r="20" ht="30" customHeight="1">
      <c r="A20" s="40" t="inlineStr">
        <is>
          <t>Estado rojo</t>
        </is>
      </c>
      <c r="B20" s="36" t="inlineStr">
        <is>
          <t>Tarifa que requiere revisión de ocupación, precio o estructura de gastos.</t>
        </is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2026-10-13T10:27:12Z</dcterms:created>
  <dcterms:modified xmlns:dcterms="http://purl.org/dc/terms/" xmlns:xsi="http://www.w3.org/2001/XMLSchema-instance" xsi:type="dcterms:W3CDTF">2026-10-13T10:27:12Z</dcterms:modified>
</cp:coreProperties>
</file>