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mueble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'Inmuebles'!$A$3:$AN$103</definedName>
    <definedName name="_xlnm._FilterDatabase" localSheetId="1" hidden="1">'Resumen'!$A$13:$E$113</definedName>
    <definedName name="_xlnm._FilterDatabase" localSheetId="2" hidden="1">'Instrucciones'!$A$3:$C$13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0,00"/>
    <numFmt numFmtId="165" formatCode="DD/MM/YYYY"/>
    <numFmt numFmtId="166" formatCode="#.##0,00 &quot;€&quot;"/>
    <numFmt numFmtId="167" formatCode="0,00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</fonts>
  <fills count="8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0FDFA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CCFBF1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left" vertical="center" wrapText="1"/>
    </xf>
    <xf numFmtId="164" fontId="3" fillId="4" borderId="1" applyAlignment="1" pivotButton="0" quotePrefix="0" xfId="0">
      <alignment horizontal="center" vertical="center" wrapText="1"/>
    </xf>
    <xf numFmtId="1" fontId="3" fillId="4" borderId="1" applyAlignment="1" pivotButton="0" quotePrefix="0" xfId="0">
      <alignment horizontal="center" vertical="center" wrapText="1"/>
    </xf>
    <xf numFmtId="165" fontId="3" fillId="4" borderId="1" applyAlignment="1" pivotButton="0" quotePrefix="0" xfId="0">
      <alignment horizontal="center" vertical="center" wrapText="1"/>
    </xf>
    <xf numFmtId="166" fontId="3" fillId="4" borderId="1" applyAlignment="1" pivotButton="0" quotePrefix="0" xfId="0">
      <alignment horizontal="center" vertical="center" wrapText="1"/>
    </xf>
    <xf numFmtId="166" fontId="3" fillId="3" borderId="1" applyAlignment="1" pivotButton="0" quotePrefix="0" xfId="0">
      <alignment horizontal="center" vertical="center" wrapText="1"/>
    </xf>
    <xf numFmtId="167" fontId="3" fillId="4" borderId="1" applyAlignment="1" pivotButton="0" quotePrefix="0" xfId="0">
      <alignment horizontal="center" vertical="center" wrapText="1"/>
    </xf>
    <xf numFmtId="167" fontId="3" fillId="3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166" fontId="3" fillId="5" borderId="1" applyAlignment="1" pivotButton="0" quotePrefix="0" xfId="0">
      <alignment horizontal="center" vertical="center" wrapText="1"/>
    </xf>
    <xf numFmtId="167" fontId="3" fillId="5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left" vertical="center" wrapText="1"/>
    </xf>
    <xf numFmtId="0" fontId="2" fillId="6" borderId="1" applyAlignment="1" pivotButton="0" quotePrefix="0" xfId="0">
      <alignment horizontal="left" vertical="center" wrapText="1"/>
    </xf>
    <xf numFmtId="1" fontId="4" fillId="7" borderId="1" applyAlignment="1" pivotButton="0" quotePrefix="0" xfId="0">
      <alignment horizontal="right" vertical="center"/>
    </xf>
    <xf numFmtId="166" fontId="4" fillId="7" borderId="1" applyAlignment="1" pivotButton="0" quotePrefix="0" xfId="0">
      <alignment horizontal="right" vertical="center"/>
    </xf>
    <xf numFmtId="167" fontId="4" fillId="7" borderId="1" applyAlignment="1" pivotButton="0" quotePrefix="0" xfId="0">
      <alignment horizontal="right" vertical="center"/>
    </xf>
    <xf numFmtId="0" fontId="4" fillId="7" borderId="1" applyAlignment="1" pivotButton="0" quotePrefix="0" xfId="0">
      <alignment horizontal="center" vertical="center" wrapText="1"/>
    </xf>
    <xf numFmtId="0" fontId="4" fillId="7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center" vertical="center" wrapText="1"/>
    </xf>
    <xf numFmtId="166" fontId="3" fillId="3" borderId="1" applyAlignment="1" pivotButton="0" quotePrefix="0" xfId="0">
      <alignment horizontal="right" vertical="center"/>
    </xf>
    <xf numFmtId="0" fontId="3" fillId="5" borderId="1" applyAlignment="1" pivotButton="0" quotePrefix="0" xfId="0">
      <alignment horizontal="center" vertical="center" wrapText="1"/>
    </xf>
    <xf numFmtId="166" fontId="3" fillId="5" borderId="1" applyAlignment="1" pivotButton="0" quotePrefix="0" xfId="0">
      <alignment horizontal="right" vertical="center"/>
    </xf>
    <xf numFmtId="0" fontId="4" fillId="3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left" vertical="center" wrapText="1"/>
    </xf>
    <xf numFmtId="164" fontId="3" fillId="4" borderId="1" applyAlignment="1" pivotButton="0" quotePrefix="0" xfId="0">
      <alignment horizontal="center" vertical="center" wrapText="1"/>
    </xf>
    <xf numFmtId="165" fontId="3" fillId="4" borderId="1" applyAlignment="1" pivotButton="0" quotePrefix="0" xfId="0">
      <alignment horizontal="center" vertical="center" wrapText="1"/>
    </xf>
    <xf numFmtId="166" fontId="3" fillId="4" borderId="1" applyAlignment="1" pivotButton="0" quotePrefix="0" xfId="0">
      <alignment horizontal="center" vertical="center" wrapText="1"/>
    </xf>
    <xf numFmtId="166" fontId="3" fillId="3" borderId="1" applyAlignment="1" pivotButton="0" quotePrefix="0" xfId="0">
      <alignment horizontal="center" vertical="center" wrapText="1"/>
    </xf>
    <xf numFmtId="167" fontId="3" fillId="4" borderId="1" applyAlignment="1" pivotButton="0" quotePrefix="0" xfId="0">
      <alignment horizontal="center" vertical="center" wrapText="1"/>
    </xf>
    <xf numFmtId="167" fontId="3" fillId="3" borderId="1" applyAlignment="1" pivotButton="0" quotePrefix="0" xfId="0">
      <alignment horizontal="center" vertical="center" wrapText="1"/>
    </xf>
    <xf numFmtId="166" fontId="3" fillId="5" borderId="1" applyAlignment="1" pivotButton="0" quotePrefix="0" xfId="0">
      <alignment horizontal="center" vertical="center" wrapText="1"/>
    </xf>
    <xf numFmtId="167" fontId="3" fillId="5" borderId="1" applyAlignment="1" pivotButton="0" quotePrefix="0" xfId="0">
      <alignment horizontal="center" vertical="center" wrapText="1"/>
    </xf>
    <xf numFmtId="166" fontId="4" fillId="7" borderId="1" applyAlignment="1" pivotButton="0" quotePrefix="0" xfId="0">
      <alignment horizontal="right" vertical="center"/>
    </xf>
    <xf numFmtId="167" fontId="4" fillId="7" borderId="1" applyAlignment="1" pivotButton="0" quotePrefix="0" xfId="0">
      <alignment horizontal="right" vertical="center"/>
    </xf>
    <xf numFmtId="166" fontId="3" fillId="3" borderId="1" applyAlignment="1" pivotButton="0" quotePrefix="0" xfId="0">
      <alignment horizontal="right" vertical="center"/>
    </xf>
    <xf numFmtId="166" fontId="3" fillId="5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Rentabilidad neta por inmueble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'Inmuebles'!AM3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'Inmuebles'!$A$4:$A$103</f>
            </numRef>
          </cat>
          <val>
            <numRef>
              <f>'Inmuebles'!$AM$4:$AM$103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Rentabilidad neta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Inmueble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Ingresos, gastos y beneficio neto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'Inmuebles'!T3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'Inmuebles'!$A$4:$A$103</f>
            </numRef>
          </cat>
          <val>
            <numRef>
              <f>'Inmuebles'!$T$4:$T$103</f>
            </numRef>
          </val>
        </ser>
        <ser>
          <idx val="1"/>
          <order val="1"/>
          <tx>
            <strRef>
              <f>'Inmuebles'!U3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'Inmuebles'!$A$4:$A$103</f>
            </numRef>
          </cat>
          <val>
            <numRef>
              <f>'Inmuebles'!$U$4:$U$103</f>
            </numRef>
          </val>
        </ser>
        <ser>
          <idx val="2"/>
          <order val="2"/>
          <tx>
            <strRef>
              <f>'Inmuebles'!V3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'Inmuebles'!$A$4:$A$103</f>
            </numRef>
          </cat>
          <val>
            <numRef>
              <f>'Inmuebles'!$V$4:$V$103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Inmueble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Euros anuales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gastos anuales</a:t>
            </a:r>
          </a:p>
        </rich>
      </tx>
    </title>
    <plotArea>
      <pieChart>
        <varyColors val="1"/>
        <ser>
          <idx val="0"/>
          <order val="0"/>
          <tx>
            <strRef>
              <f>'Resumen'!H13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'Resumen'!$G$14:$G$21</f>
            </numRef>
          </cat>
          <val>
            <numRef>
              <f>'Resumen'!$H$14:$H$21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9</col>
      <colOff>0</colOff>
      <row>2</row>
      <rowOff>0</rowOff>
    </from>
    <ext cx="504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19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17</col>
      <colOff>0</colOff>
      <row>2</row>
      <rowOff>0</rowOff>
    </from>
    <ext cx="504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0F766E"/>
    <outlinePr summaryBelow="1" summaryRight="1"/>
    <pageSetUpPr/>
  </sheetPr>
  <dimension ref="A1:AN10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28" customWidth="1" min="2" max="2"/>
    <col width="14" customWidth="1" min="3" max="3"/>
    <col width="30" customWidth="1" min="4" max="4"/>
    <col width="16" customWidth="1" min="5" max="5"/>
    <col width="15" customWidth="1" min="6" max="6"/>
    <col width="24" customWidth="1" min="7" max="7"/>
    <col width="17" customWidth="1" min="8" max="8"/>
    <col width="14" customWidth="1" min="9" max="9"/>
    <col width="13" customWidth="1" min="10" max="10"/>
    <col width="16" customWidth="1" min="11" max="11"/>
    <col width="16" customWidth="1" min="12" max="12"/>
    <col width="15" customWidth="1" min="13" max="13"/>
    <col width="20" customWidth="1" min="14" max="14"/>
    <col width="18" customWidth="1" min="15" max="15"/>
    <col width="14" customWidth="1" min="16" max="16"/>
    <col width="16" customWidth="1" min="17" max="17"/>
    <col width="17" customWidth="1" min="18" max="18"/>
    <col width="16" customWidth="1" min="19" max="19"/>
    <col width="19" customWidth="1" min="20" max="20"/>
    <col width="15" customWidth="1" min="21" max="21"/>
    <col width="13" customWidth="1" min="22" max="22"/>
    <col width="14" customWidth="1" min="23" max="23"/>
    <col width="18" customWidth="1" min="24" max="24"/>
    <col width="20" customWidth="1" min="25" max="25"/>
    <col width="23" customWidth="1" min="26" max="26"/>
    <col width="21" customWidth="1" min="27" max="27"/>
    <col width="23" customWidth="1" min="28" max="28"/>
    <col width="21" customWidth="1" min="29" max="29"/>
    <col width="19" customWidth="1" min="30" max="30"/>
    <col width="23" customWidth="1" min="31" max="31"/>
    <col width="22" customWidth="1" min="32" max="32"/>
    <col width="23" customWidth="1" min="33" max="33"/>
    <col width="18" customWidth="1" min="34" max="34"/>
    <col width="17" customWidth="1" min="35" max="35"/>
    <col width="15" customWidth="1" min="36" max="36"/>
    <col width="18" customWidth="1" min="37" max="37"/>
    <col width="17" customWidth="1" min="38" max="38"/>
    <col width="17" customWidth="1" min="39" max="39"/>
    <col width="13" customWidth="1" min="40" max="40"/>
  </cols>
  <sheetData>
    <row r="1" ht="28" customHeight="1">
      <c r="A1" s="1" t="inlineStr">
        <is>
          <t>Análisis de rentabilidad neta anual de pisos en alquiler</t>
        </is>
      </c>
    </row>
    <row r="2"/>
    <row r="3" ht="42" customHeight="1">
      <c r="A3" s="2" t="inlineStr">
        <is>
          <t>ID inmueble</t>
        </is>
      </c>
      <c r="B3" s="2" t="inlineStr">
        <is>
          <t>Propietario / sociedad patrimonial</t>
        </is>
      </c>
      <c r="C3" s="2" t="inlineStr">
        <is>
          <t>NIF</t>
        </is>
      </c>
      <c r="D3" s="2" t="inlineStr">
        <is>
          <t>Dirección</t>
        </is>
      </c>
      <c r="E3" s="2" t="inlineStr">
        <is>
          <t>Municipio</t>
        </is>
      </c>
      <c r="F3" s="2" t="inlineStr">
        <is>
          <t>Provincia</t>
        </is>
      </c>
      <c r="G3" s="2" t="inlineStr">
        <is>
          <t>Referencia catastral</t>
        </is>
      </c>
      <c r="H3" s="2" t="inlineStr">
        <is>
          <t>Tipo de vivienda</t>
        </is>
      </c>
      <c r="I3" s="2" t="inlineStr">
        <is>
          <t>Superficie m²</t>
        </is>
      </c>
      <c r="J3" s="2" t="inlineStr">
        <is>
          <t>Habitaciones</t>
        </is>
      </c>
      <c r="K3" s="2" t="inlineStr">
        <is>
          <t>Fecha de adquisición</t>
        </is>
      </c>
      <c r="L3" s="2" t="inlineStr">
        <is>
          <t>Precio de compra</t>
        </is>
      </c>
      <c r="M3" s="2" t="inlineStr">
        <is>
          <t>ITP / IVA y AJD</t>
        </is>
      </c>
      <c r="N3" s="2" t="inlineStr">
        <is>
          <t>Gastos de notaría y registro</t>
        </is>
      </c>
      <c r="O3" s="2" t="inlineStr">
        <is>
          <t>Reforma y puesta a punto</t>
        </is>
      </c>
      <c r="P3" s="2" t="inlineStr">
        <is>
          <t>Mobiliario</t>
        </is>
      </c>
      <c r="Q3" s="2" t="inlineStr">
        <is>
          <t>Inversión total</t>
        </is>
      </c>
      <c r="R3" s="2" t="inlineStr">
        <is>
          <t>Renta mensual prevista</t>
        </is>
      </c>
      <c r="S3" s="2" t="inlineStr">
        <is>
          <t>Ocupación estimada %</t>
        </is>
      </c>
      <c r="T3" s="2" t="inlineStr">
        <is>
          <t>Ingresos brutos anuales</t>
        </is>
      </c>
      <c r="U3" s="2" t="inlineStr">
        <is>
          <t>Comunidad anual</t>
        </is>
      </c>
      <c r="V3" s="2" t="inlineStr">
        <is>
          <t>IBI anual</t>
        </is>
      </c>
      <c r="W3" s="2" t="inlineStr">
        <is>
          <t>Seguro anual</t>
        </is>
      </c>
      <c r="X3" s="2" t="inlineStr">
        <is>
          <t>Mantenimiento anual</t>
        </is>
      </c>
      <c r="Y3" s="2" t="inlineStr">
        <is>
          <t>Gestión inmobiliaria anual</t>
        </is>
      </c>
      <c r="Z3" s="2" t="inlineStr">
        <is>
          <t>Suministros a cargo del propietario</t>
        </is>
      </c>
      <c r="AA3" s="2" t="inlineStr">
        <is>
          <t>Intereses hipotecarios anuales</t>
        </is>
      </c>
      <c r="AB3" s="2" t="inlineStr">
        <is>
          <t>Valor de construcción estimado</t>
        </is>
      </c>
      <c r="AC3" s="2" t="inlineStr">
        <is>
          <t>Amortización fiscal estimada</t>
        </is>
      </c>
      <c r="AD3" s="2" t="inlineStr">
        <is>
          <t>Total gastos deducibles</t>
        </is>
      </c>
      <c r="AE3" s="2" t="inlineStr">
        <is>
          <t>Rendimiento neto antes de IRPF</t>
        </is>
      </c>
      <c r="AF3" s="2" t="inlineStr">
        <is>
          <t>Destino del alquiler</t>
        </is>
      </c>
      <c r="AG3" s="2" t="inlineStr">
        <is>
          <t>Reducción IRPF vivienda habitual %</t>
        </is>
      </c>
      <c r="AH3" s="2" t="inlineStr">
        <is>
          <t>Base estimada IRPF</t>
        </is>
      </c>
      <c r="AI3" s="2" t="inlineStr">
        <is>
          <t>Tipo marginal IRPF %</t>
        </is>
      </c>
      <c r="AJ3" s="2" t="inlineStr">
        <is>
          <t>IRPF estimado</t>
        </is>
      </c>
      <c r="AK3" s="2" t="inlineStr">
        <is>
          <t>Beneficio neto anual</t>
        </is>
      </c>
      <c r="AL3" s="2" t="inlineStr">
        <is>
          <t>Rentabilidad bruta %</t>
        </is>
      </c>
      <c r="AM3" s="2" t="inlineStr">
        <is>
          <t>Rentabilidad neta %</t>
        </is>
      </c>
      <c r="AN3" s="2" t="inlineStr">
        <is>
          <t>Estado</t>
        </is>
      </c>
    </row>
    <row r="4">
      <c r="A4" s="3" t="inlineStr">
        <is>
          <t>INM-001</t>
        </is>
      </c>
      <c r="B4" s="4" t="inlineStr">
        <is>
          <t>María García</t>
        </is>
      </c>
      <c r="C4" s="3" t="inlineStr">
        <is>
          <t>12345678Z</t>
        </is>
      </c>
      <c r="D4" s="4" t="inlineStr">
        <is>
          <t>Calle Mayor 12 3ºB</t>
        </is>
      </c>
      <c r="E4" s="4" t="inlineStr">
        <is>
          <t>Madrid</t>
        </is>
      </c>
      <c r="F4" s="4" t="inlineStr">
        <is>
          <t>Madrid</t>
        </is>
      </c>
      <c r="G4" s="4" t="inlineStr">
        <is>
          <t>1234567VK4713S0001AB</t>
        </is>
      </c>
      <c r="H4" s="4" t="inlineStr">
        <is>
          <t>Piso</t>
        </is>
      </c>
      <c r="I4" s="28" t="n">
        <v>78</v>
      </c>
      <c r="J4" s="6" t="n">
        <v>2</v>
      </c>
      <c r="K4" s="29" t="n">
        <v>46037</v>
      </c>
      <c r="L4" s="30" t="n">
        <v>195000</v>
      </c>
      <c r="M4" s="30" t="n">
        <v>11700</v>
      </c>
      <c r="N4" s="30" t="n">
        <v>2200</v>
      </c>
      <c r="O4" s="30" t="n">
        <v>2500</v>
      </c>
      <c r="P4" s="30" t="n">
        <v>1800</v>
      </c>
      <c r="Q4" s="31">
        <f>IF($A4="","",SUM($L4:$P4))</f>
        <v/>
      </c>
      <c r="R4" s="30" t="n">
        <v>1450</v>
      </c>
      <c r="S4" s="32" t="n">
        <v>0.98</v>
      </c>
      <c r="T4" s="31">
        <f>IF($A4="","",$R4*12*$S4)</f>
        <v/>
      </c>
      <c r="U4" s="30" t="n">
        <v>850</v>
      </c>
      <c r="V4" s="30" t="n">
        <v>550</v>
      </c>
      <c r="W4" s="30" t="n">
        <v>220</v>
      </c>
      <c r="X4" s="30" t="n">
        <v>400</v>
      </c>
      <c r="Y4" s="30" t="n">
        <v>650</v>
      </c>
      <c r="Z4" s="30" t="n">
        <v>150</v>
      </c>
      <c r="AA4" s="30" t="n">
        <v>1500</v>
      </c>
      <c r="AB4" s="30" t="n">
        <v>135000</v>
      </c>
      <c r="AC4" s="31">
        <f>IF($A4="","",MIN($L4*3%,$AB4*3%))</f>
        <v/>
      </c>
      <c r="AD4" s="31">
        <f>IF($A4="","",SUM($U4:$AA4,$AC4))</f>
        <v/>
      </c>
      <c r="AE4" s="31">
        <f>IF($A4="","",$T4-$AD4)</f>
        <v/>
      </c>
      <c r="AF4" s="4" t="inlineStr">
        <is>
          <t>Vivienda habitual</t>
        </is>
      </c>
      <c r="AG4" s="33">
        <f>IF($A4="","",IF($AF4="Vivienda habitual",60%,0%))</f>
        <v/>
      </c>
      <c r="AH4" s="31">
        <f>IF($A4="","",MAX(0,$AE4*(1-$AG4)))</f>
        <v/>
      </c>
      <c r="AI4" s="32" t="n">
        <v>0.37</v>
      </c>
      <c r="AJ4" s="31">
        <f>IF($A4="","",$AH4*$AI4)</f>
        <v/>
      </c>
      <c r="AK4" s="31">
        <f>IF($A4="","",$AE4-$AJ4)</f>
        <v/>
      </c>
      <c r="AL4" s="33">
        <f>IF($A4="","",IFERROR($T4/$Q4,0))</f>
        <v/>
      </c>
      <c r="AM4" s="33">
        <f>IF($A4="","",IFERROR($AK4/$Q4,0))</f>
        <v/>
      </c>
      <c r="AN4" s="12">
        <f>IF($A4="","",IF($AM4&gt;=5%,"Rentable",IF($AM4&gt;=3%,"Revisar","Baja")))</f>
        <v/>
      </c>
    </row>
    <row r="5">
      <c r="A5" s="3" t="inlineStr">
        <is>
          <t>INM-002</t>
        </is>
      </c>
      <c r="B5" s="4" t="inlineStr">
        <is>
          <t>Antonio López</t>
        </is>
      </c>
      <c r="C5" s="3" t="inlineStr">
        <is>
          <t>23456789D</t>
        </is>
      </c>
      <c r="D5" s="4" t="inlineStr">
        <is>
          <t>Av. Diagonal 405</t>
        </is>
      </c>
      <c r="E5" s="4" t="inlineStr">
        <is>
          <t>Barcelona</t>
        </is>
      </c>
      <c r="F5" s="4" t="inlineStr">
        <is>
          <t>Barcelona</t>
        </is>
      </c>
      <c r="G5" s="4" t="inlineStr">
        <is>
          <t>7654321DF2875N0002CD</t>
        </is>
      </c>
      <c r="H5" s="4" t="inlineStr">
        <is>
          <t>Piso</t>
        </is>
      </c>
      <c r="I5" s="28" t="n">
        <v>82</v>
      </c>
      <c r="J5" s="6" t="n">
        <v>3</v>
      </c>
      <c r="K5" s="29" t="n">
        <v>46056</v>
      </c>
      <c r="L5" s="30" t="n">
        <v>240000</v>
      </c>
      <c r="M5" s="30" t="n">
        <v>14400</v>
      </c>
      <c r="N5" s="30" t="n">
        <v>2600</v>
      </c>
      <c r="O5" s="30" t="n">
        <v>3500</v>
      </c>
      <c r="P5" s="30" t="n">
        <v>2100</v>
      </c>
      <c r="Q5" s="34">
        <f>IF($A5="","",SUM($L5:$P5))</f>
        <v/>
      </c>
      <c r="R5" s="30" t="n">
        <v>1450</v>
      </c>
      <c r="S5" s="32" t="n">
        <v>0.97</v>
      </c>
      <c r="T5" s="34">
        <f>IF($A5="","",$R5*12*$S5)</f>
        <v/>
      </c>
      <c r="U5" s="30" t="n">
        <v>650</v>
      </c>
      <c r="V5" s="30" t="n">
        <v>500</v>
      </c>
      <c r="W5" s="30" t="n">
        <v>220</v>
      </c>
      <c r="X5" s="30" t="n">
        <v>350</v>
      </c>
      <c r="Y5" s="30" t="n">
        <v>500</v>
      </c>
      <c r="Z5" s="30" t="n">
        <v>120</v>
      </c>
      <c r="AA5" s="30" t="n">
        <v>800</v>
      </c>
      <c r="AB5" s="30" t="n">
        <v>140000</v>
      </c>
      <c r="AC5" s="34">
        <f>IF($A5="","",MIN($L5*3%,$AB5*3%))</f>
        <v/>
      </c>
      <c r="AD5" s="34">
        <f>IF($A5="","",SUM($U5:$AA5,$AC5))</f>
        <v/>
      </c>
      <c r="AE5" s="34">
        <f>IF($A5="","",$T5-$AD5)</f>
        <v/>
      </c>
      <c r="AF5" s="4" t="inlineStr">
        <is>
          <t>Vivienda habitual</t>
        </is>
      </c>
      <c r="AG5" s="35">
        <f>IF($A5="","",IF($AF5="Vivienda habitual",60%,0%))</f>
        <v/>
      </c>
      <c r="AH5" s="34">
        <f>IF($A5="","",MAX(0,$AE5*(1-$AG5)))</f>
        <v/>
      </c>
      <c r="AI5" s="32" t="n">
        <v>0.42</v>
      </c>
      <c r="AJ5" s="34">
        <f>IF($A5="","",$AH5*$AI5)</f>
        <v/>
      </c>
      <c r="AK5" s="34">
        <f>IF($A5="","",$AE5-$AJ5)</f>
        <v/>
      </c>
      <c r="AL5" s="35">
        <f>IF($A5="","",IFERROR($T5/$Q5,0))</f>
        <v/>
      </c>
      <c r="AM5" s="35">
        <f>IF($A5="","",IFERROR($AK5/$Q5,0))</f>
        <v/>
      </c>
      <c r="AN5" s="15">
        <f>IF($A5="","",IF($AM5&gt;=5%,"Rentable",IF($AM5&gt;=3%,"Revisar","Baja")))</f>
        <v/>
      </c>
    </row>
    <row r="6">
      <c r="A6" s="3" t="inlineStr">
        <is>
          <t>INM-003</t>
        </is>
      </c>
      <c r="B6" s="4" t="inlineStr">
        <is>
          <t>Carmen Ruiz</t>
        </is>
      </c>
      <c r="C6" s="3" t="inlineStr">
        <is>
          <t>34567890V</t>
        </is>
      </c>
      <c r="D6" s="4" t="inlineStr">
        <is>
          <t>Calle Sierpes 8</t>
        </is>
      </c>
      <c r="E6" s="4" t="inlineStr">
        <is>
          <t>Sevilla</t>
        </is>
      </c>
      <c r="F6" s="4" t="inlineStr">
        <is>
          <t>Sevilla</t>
        </is>
      </c>
      <c r="G6" s="4" t="inlineStr">
        <is>
          <t>2489631TG4428A0003EF</t>
        </is>
      </c>
      <c r="H6" s="4" t="inlineStr">
        <is>
          <t>Piso</t>
        </is>
      </c>
      <c r="I6" s="28" t="n">
        <v>68</v>
      </c>
      <c r="J6" s="6" t="n">
        <v>2</v>
      </c>
      <c r="K6" s="29" t="n">
        <v>46073</v>
      </c>
      <c r="L6" s="30" t="n">
        <v>145000</v>
      </c>
      <c r="M6" s="30" t="n">
        <v>8700</v>
      </c>
      <c r="N6" s="30" t="n">
        <v>2000</v>
      </c>
      <c r="O6" s="30" t="n">
        <v>3000</v>
      </c>
      <c r="P6" s="30" t="n">
        <v>1300</v>
      </c>
      <c r="Q6" s="31">
        <f>IF($A6="","",SUM($L6:$P6))</f>
        <v/>
      </c>
      <c r="R6" s="30" t="n">
        <v>950</v>
      </c>
      <c r="S6" s="32" t="n">
        <v>1</v>
      </c>
      <c r="T6" s="31">
        <f>IF($A6="","",$R6*12*$S6)</f>
        <v/>
      </c>
      <c r="U6" s="30" t="n">
        <v>500</v>
      </c>
      <c r="V6" s="30" t="n">
        <v>350</v>
      </c>
      <c r="W6" s="30" t="n">
        <v>200</v>
      </c>
      <c r="X6" s="30" t="n">
        <v>300</v>
      </c>
      <c r="Y6" s="30" t="n">
        <v>400</v>
      </c>
      <c r="Z6" s="30" t="n">
        <v>100</v>
      </c>
      <c r="AA6" s="30" t="n">
        <v>300</v>
      </c>
      <c r="AB6" s="30" t="n">
        <v>90000</v>
      </c>
      <c r="AC6" s="31">
        <f>IF($A6="","",MIN($L6*3%,$AB6*3%))</f>
        <v/>
      </c>
      <c r="AD6" s="31">
        <f>IF($A6="","",SUM($U6:$AA6,$AC6))</f>
        <v/>
      </c>
      <c r="AE6" s="31">
        <f>IF($A6="","",$T6-$AD6)</f>
        <v/>
      </c>
      <c r="AF6" s="4" t="inlineStr">
        <is>
          <t>Vivienda habitual</t>
        </is>
      </c>
      <c r="AG6" s="33">
        <f>IF($A6="","",IF($AF6="Vivienda habitual",60%,0%))</f>
        <v/>
      </c>
      <c r="AH6" s="31">
        <f>IF($A6="","",MAX(0,$AE6*(1-$AG6)))</f>
        <v/>
      </c>
      <c r="AI6" s="32" t="n">
        <v>0.3</v>
      </c>
      <c r="AJ6" s="31">
        <f>IF($A6="","",$AH6*$AI6)</f>
        <v/>
      </c>
      <c r="AK6" s="31">
        <f>IF($A6="","",$AE6-$AJ6)</f>
        <v/>
      </c>
      <c r="AL6" s="33">
        <f>IF($A6="","",IFERROR($T6/$Q6,0))</f>
        <v/>
      </c>
      <c r="AM6" s="33">
        <f>IF($A6="","",IFERROR($AK6/$Q6,0))</f>
        <v/>
      </c>
      <c r="AN6" s="12">
        <f>IF($A6="","",IF($AM6&gt;=5%,"Rentable",IF($AM6&gt;=3%,"Revisar","Baja")))</f>
        <v/>
      </c>
    </row>
    <row r="7">
      <c r="A7" s="3" t="inlineStr">
        <is>
          <t>INM-004</t>
        </is>
      </c>
      <c r="B7" s="4" t="inlineStr">
        <is>
          <t>José Martínez</t>
        </is>
      </c>
      <c r="C7" s="3" t="inlineStr">
        <is>
          <t>45678901G</t>
        </is>
      </c>
      <c r="D7" s="4" t="inlineStr">
        <is>
          <t>Calle Colón 22</t>
        </is>
      </c>
      <c r="E7" s="4" t="inlineStr">
        <is>
          <t>Valencia</t>
        </is>
      </c>
      <c r="F7" s="4" t="inlineStr">
        <is>
          <t>Valencia</t>
        </is>
      </c>
      <c r="G7" s="4" t="inlineStr">
        <is>
          <t>3917542YJ1863B0004GH</t>
        </is>
      </c>
      <c r="H7" s="4" t="inlineStr">
        <is>
          <t>Ático</t>
        </is>
      </c>
      <c r="I7" s="28" t="n">
        <v>74</v>
      </c>
      <c r="J7" s="6" t="n">
        <v>2</v>
      </c>
      <c r="K7" s="29" t="n">
        <v>46090</v>
      </c>
      <c r="L7" s="30" t="n">
        <v>175000</v>
      </c>
      <c r="M7" s="30" t="n">
        <v>10500</v>
      </c>
      <c r="N7" s="30" t="n">
        <v>2300</v>
      </c>
      <c r="O7" s="30" t="n">
        <v>2500</v>
      </c>
      <c r="P7" s="30" t="n">
        <v>1700</v>
      </c>
      <c r="Q7" s="34">
        <f>IF($A7="","",SUM($L7:$P7))</f>
        <v/>
      </c>
      <c r="R7" s="30" t="n">
        <v>1100</v>
      </c>
      <c r="S7" s="32" t="n">
        <v>0.96</v>
      </c>
      <c r="T7" s="34">
        <f>IF($A7="","",$R7*12*$S7)</f>
        <v/>
      </c>
      <c r="U7" s="30" t="n">
        <v>650</v>
      </c>
      <c r="V7" s="30" t="n">
        <v>450</v>
      </c>
      <c r="W7" s="30" t="n">
        <v>200</v>
      </c>
      <c r="X7" s="30" t="n">
        <v>350</v>
      </c>
      <c r="Y7" s="30" t="n">
        <v>450</v>
      </c>
      <c r="Z7" s="30" t="n">
        <v>100</v>
      </c>
      <c r="AA7" s="30" t="n">
        <v>700</v>
      </c>
      <c r="AB7" s="30" t="n">
        <v>115000</v>
      </c>
      <c r="AC7" s="34">
        <f>IF($A7="","",MIN($L7*3%,$AB7*3%))</f>
        <v/>
      </c>
      <c r="AD7" s="34">
        <f>IF($A7="","",SUM($U7:$AA7,$AC7))</f>
        <v/>
      </c>
      <c r="AE7" s="34">
        <f>IF($A7="","",$T7-$AD7)</f>
        <v/>
      </c>
      <c r="AF7" s="4" t="inlineStr">
        <is>
          <t>Vivienda habitual</t>
        </is>
      </c>
      <c r="AG7" s="35">
        <f>IF($A7="","",IF($AF7="Vivienda habitual",60%,0%))</f>
        <v/>
      </c>
      <c r="AH7" s="34">
        <f>IF($A7="","",MAX(0,$AE7*(1-$AG7)))</f>
        <v/>
      </c>
      <c r="AI7" s="32" t="n">
        <v>0.35</v>
      </c>
      <c r="AJ7" s="34">
        <f>IF($A7="","",$AH7*$AI7)</f>
        <v/>
      </c>
      <c r="AK7" s="34">
        <f>IF($A7="","",$AE7-$AJ7)</f>
        <v/>
      </c>
      <c r="AL7" s="35">
        <f>IF($A7="","",IFERROR($T7/$Q7,0))</f>
        <v/>
      </c>
      <c r="AM7" s="35">
        <f>IF($A7="","",IFERROR($AK7/$Q7,0))</f>
        <v/>
      </c>
      <c r="AN7" s="15">
        <f>IF($A7="","",IF($AM7&gt;=5%,"Rentable",IF($AM7&gt;=3%,"Revisar","Baja")))</f>
        <v/>
      </c>
    </row>
    <row r="8">
      <c r="A8" s="3" t="inlineStr">
        <is>
          <t>INM-005</t>
        </is>
      </c>
      <c r="B8" s="4" t="inlineStr">
        <is>
          <t>Laura Fernández</t>
        </is>
      </c>
      <c r="C8" s="3" t="inlineStr">
        <is>
          <t>56789012H</t>
        </is>
      </c>
      <c r="D8" s="4" t="inlineStr">
        <is>
          <t>Calle Larios 18 2ºA</t>
        </is>
      </c>
      <c r="E8" s="4" t="inlineStr">
        <is>
          <t>Málaga</t>
        </is>
      </c>
      <c r="F8" s="4" t="inlineStr">
        <is>
          <t>Málaga</t>
        </is>
      </c>
      <c r="G8" s="4" t="inlineStr">
        <is>
          <t>6748291UF0957C0005IJ</t>
        </is>
      </c>
      <c r="H8" s="4" t="inlineStr">
        <is>
          <t>Piso</t>
        </is>
      </c>
      <c r="I8" s="28" t="n">
        <v>88</v>
      </c>
      <c r="J8" s="6" t="n">
        <v>3</v>
      </c>
      <c r="K8" s="29" t="n">
        <v>46109</v>
      </c>
      <c r="L8" s="30" t="n">
        <v>225000</v>
      </c>
      <c r="M8" s="30" t="n">
        <v>13500</v>
      </c>
      <c r="N8" s="30" t="n">
        <v>2600</v>
      </c>
      <c r="O8" s="30" t="n">
        <v>3200</v>
      </c>
      <c r="P8" s="30" t="n">
        <v>1800</v>
      </c>
      <c r="Q8" s="31">
        <f>IF($A8="","",SUM($L8:$P8))</f>
        <v/>
      </c>
      <c r="R8" s="30" t="n">
        <v>1400</v>
      </c>
      <c r="S8" s="32" t="n">
        <v>0.97</v>
      </c>
      <c r="T8" s="31">
        <f>IF($A8="","",$R8*12*$S8)</f>
        <v/>
      </c>
      <c r="U8" s="30" t="n">
        <v>800</v>
      </c>
      <c r="V8" s="30" t="n">
        <v>650</v>
      </c>
      <c r="W8" s="30" t="n">
        <v>240</v>
      </c>
      <c r="X8" s="30" t="n">
        <v>450</v>
      </c>
      <c r="Y8" s="30" t="n">
        <v>600</v>
      </c>
      <c r="Z8" s="30" t="n">
        <v>120</v>
      </c>
      <c r="AA8" s="30" t="n">
        <v>1400</v>
      </c>
      <c r="AB8" s="30" t="n">
        <v>145000</v>
      </c>
      <c r="AC8" s="31">
        <f>IF($A8="","",MIN($L8*3%,$AB8*3%))</f>
        <v/>
      </c>
      <c r="AD8" s="31">
        <f>IF($A8="","",SUM($U8:$AA8,$AC8))</f>
        <v/>
      </c>
      <c r="AE8" s="31">
        <f>IF($A8="","",$T8-$AD8)</f>
        <v/>
      </c>
      <c r="AF8" s="4" t="inlineStr">
        <is>
          <t>Vivienda habitual</t>
        </is>
      </c>
      <c r="AG8" s="33">
        <f>IF($A8="","",IF($AF8="Vivienda habitual",60%,0%))</f>
        <v/>
      </c>
      <c r="AH8" s="31">
        <f>IF($A8="","",MAX(0,$AE8*(1-$AG8)))</f>
        <v/>
      </c>
      <c r="AI8" s="32" t="n">
        <v>0.4</v>
      </c>
      <c r="AJ8" s="31">
        <f>IF($A8="","",$AH8*$AI8)</f>
        <v/>
      </c>
      <c r="AK8" s="31">
        <f>IF($A8="","",$AE8-$AJ8)</f>
        <v/>
      </c>
      <c r="AL8" s="33">
        <f>IF($A8="","",IFERROR($T8/$Q8,0))</f>
        <v/>
      </c>
      <c r="AM8" s="33">
        <f>IF($A8="","",IFERROR($AK8/$Q8,0))</f>
        <v/>
      </c>
      <c r="AN8" s="12">
        <f>IF($A8="","",IF($AM8&gt;=5%,"Rentable",IF($AM8&gt;=3%,"Revisar","Baja")))</f>
        <v/>
      </c>
    </row>
    <row r="9">
      <c r="A9" s="3" t="inlineStr">
        <is>
          <t>INM-006</t>
        </is>
      </c>
      <c r="B9" s="4" t="inlineStr">
        <is>
          <t>Manuel Sánchez</t>
        </is>
      </c>
      <c r="C9" s="3" t="inlineStr">
        <is>
          <t>67890123L</t>
        </is>
      </c>
      <c r="D9" s="4" t="inlineStr">
        <is>
          <t>Paseo Independencia 31</t>
        </is>
      </c>
      <c r="E9" s="4" t="inlineStr">
        <is>
          <t>Zaragoza</t>
        </is>
      </c>
      <c r="F9" s="4" t="inlineStr">
        <is>
          <t>Zaragoza</t>
        </is>
      </c>
      <c r="G9" s="4" t="inlineStr">
        <is>
          <t>8521479PL6734D0006KL</t>
        </is>
      </c>
      <c r="H9" s="4" t="inlineStr">
        <is>
          <t>Piso</t>
        </is>
      </c>
      <c r="I9" s="28" t="n">
        <v>72</v>
      </c>
      <c r="J9" s="6" t="n">
        <v>2</v>
      </c>
      <c r="K9" s="29" t="n">
        <v>46126</v>
      </c>
      <c r="L9" s="30" t="n">
        <v>160000</v>
      </c>
      <c r="M9" s="30" t="n">
        <v>9600</v>
      </c>
      <c r="N9" s="30" t="n">
        <v>2000</v>
      </c>
      <c r="O9" s="30" t="n">
        <v>1800</v>
      </c>
      <c r="P9" s="30" t="n">
        <v>1200</v>
      </c>
      <c r="Q9" s="34">
        <f>IF($A9="","",SUM($L9:$P9))</f>
        <v/>
      </c>
      <c r="R9" s="30" t="n">
        <v>900</v>
      </c>
      <c r="S9" s="32" t="n">
        <v>0.98</v>
      </c>
      <c r="T9" s="34">
        <f>IF($A9="","",$R9*12*$S9)</f>
        <v/>
      </c>
      <c r="U9" s="30" t="n">
        <v>450</v>
      </c>
      <c r="V9" s="30" t="n">
        <v>350</v>
      </c>
      <c r="W9" s="30" t="n">
        <v>190</v>
      </c>
      <c r="X9" s="30" t="n">
        <v>300</v>
      </c>
      <c r="Y9" s="30" t="n">
        <v>400</v>
      </c>
      <c r="Z9" s="30" t="n">
        <v>100</v>
      </c>
      <c r="AA9" s="30" t="n">
        <v>500</v>
      </c>
      <c r="AB9" s="30" t="n">
        <v>100000</v>
      </c>
      <c r="AC9" s="34">
        <f>IF($A9="","",MIN($L9*3%,$AB9*3%))</f>
        <v/>
      </c>
      <c r="AD9" s="34">
        <f>IF($A9="","",SUM($U9:$AA9,$AC9))</f>
        <v/>
      </c>
      <c r="AE9" s="34">
        <f>IF($A9="","",$T9-$AD9)</f>
        <v/>
      </c>
      <c r="AF9" s="4" t="inlineStr">
        <is>
          <t>Vivienda habitual</t>
        </is>
      </c>
      <c r="AG9" s="35">
        <f>IF($A9="","",IF($AF9="Vivienda habitual",60%,0%))</f>
        <v/>
      </c>
      <c r="AH9" s="34">
        <f>IF($A9="","",MAX(0,$AE9*(1-$AG9)))</f>
        <v/>
      </c>
      <c r="AI9" s="32" t="n">
        <v>0.32</v>
      </c>
      <c r="AJ9" s="34">
        <f>IF($A9="","",$AH9*$AI9)</f>
        <v/>
      </c>
      <c r="AK9" s="34">
        <f>IF($A9="","",$AE9-$AJ9)</f>
        <v/>
      </c>
      <c r="AL9" s="35">
        <f>IF($A9="","",IFERROR($T9/$Q9,0))</f>
        <v/>
      </c>
      <c r="AM9" s="35">
        <f>IF($A9="","",IFERROR($AK9/$Q9,0))</f>
        <v/>
      </c>
      <c r="AN9" s="15">
        <f>IF($A9="","",IF($AM9&gt;=5%,"Rentable",IF($AM9&gt;=3%,"Revisar","Baja")))</f>
        <v/>
      </c>
    </row>
    <row r="10">
      <c r="A10" s="3" t="inlineStr">
        <is>
          <t>INM-007</t>
        </is>
      </c>
      <c r="B10" s="4" t="inlineStr">
        <is>
          <t>Patricia Gómez</t>
        </is>
      </c>
      <c r="C10" s="3" t="inlineStr">
        <is>
          <t>78901234M</t>
        </is>
      </c>
      <c r="D10" s="4" t="inlineStr">
        <is>
          <t>Gran Vía de Don Diego López 45</t>
        </is>
      </c>
      <c r="E10" s="4" t="inlineStr">
        <is>
          <t>Bilbao</t>
        </is>
      </c>
      <c r="F10" s="4" t="inlineStr">
        <is>
          <t>Bizkaia</t>
        </is>
      </c>
      <c r="G10" s="4" t="inlineStr">
        <is>
          <t>9632587RM2146E0007MN</t>
        </is>
      </c>
      <c r="H10" s="4" t="inlineStr">
        <is>
          <t>Piso</t>
        </is>
      </c>
      <c r="I10" s="28" t="n">
        <v>91</v>
      </c>
      <c r="J10" s="6" t="n">
        <v>3</v>
      </c>
      <c r="K10" s="29" t="n">
        <v>46147</v>
      </c>
      <c r="L10" s="30" t="n">
        <v>260000</v>
      </c>
      <c r="M10" s="30" t="n">
        <v>15600</v>
      </c>
      <c r="N10" s="30" t="n">
        <v>2800</v>
      </c>
      <c r="O10" s="30" t="n">
        <v>0</v>
      </c>
      <c r="P10" s="30" t="n">
        <v>1700</v>
      </c>
      <c r="Q10" s="31">
        <f>IF($A10="","",SUM($L10:$P10))</f>
        <v/>
      </c>
      <c r="R10" s="30" t="n">
        <v>1450</v>
      </c>
      <c r="S10" s="32" t="n">
        <v>0.99</v>
      </c>
      <c r="T10" s="31">
        <f>IF($A10="","",$R10*12*$S10)</f>
        <v/>
      </c>
      <c r="U10" s="30" t="n">
        <v>650</v>
      </c>
      <c r="V10" s="30" t="n">
        <v>550</v>
      </c>
      <c r="W10" s="30" t="n">
        <v>250</v>
      </c>
      <c r="X10" s="30" t="n">
        <v>300</v>
      </c>
      <c r="Y10" s="30" t="n">
        <v>400</v>
      </c>
      <c r="Z10" s="30" t="n">
        <v>100</v>
      </c>
      <c r="AA10" s="30" t="n">
        <v>500</v>
      </c>
      <c r="AB10" s="30" t="n">
        <v>130000</v>
      </c>
      <c r="AC10" s="31">
        <f>IF($A10="","",MIN($L10*3%,$AB10*3%))</f>
        <v/>
      </c>
      <c r="AD10" s="31">
        <f>IF($A10="","",SUM($U10:$AA10,$AC10))</f>
        <v/>
      </c>
      <c r="AE10" s="31">
        <f>IF($A10="","",$T10-$AD10)</f>
        <v/>
      </c>
      <c r="AF10" s="4" t="inlineStr">
        <is>
          <t>Vivienda habitual</t>
        </is>
      </c>
      <c r="AG10" s="33">
        <f>IF($A10="","",IF($AF10="Vivienda habitual",60%,0%))</f>
        <v/>
      </c>
      <c r="AH10" s="31">
        <f>IF($A10="","",MAX(0,$AE10*(1-$AG10)))</f>
        <v/>
      </c>
      <c r="AI10" s="32" t="n">
        <v>0.45</v>
      </c>
      <c r="AJ10" s="31">
        <f>IF($A10="","",$AH10*$AI10)</f>
        <v/>
      </c>
      <c r="AK10" s="31">
        <f>IF($A10="","",$AE10-$AJ10)</f>
        <v/>
      </c>
      <c r="AL10" s="33">
        <f>IF($A10="","",IFERROR($T10/$Q10,0))</f>
        <v/>
      </c>
      <c r="AM10" s="33">
        <f>IF($A10="","",IFERROR($AK10/$Q10,0))</f>
        <v/>
      </c>
      <c r="AN10" s="12">
        <f>IF($A10="","",IF($AM10&gt;=5%,"Rentable",IF($AM10&gt;=3%,"Revisar","Baja")))</f>
        <v/>
      </c>
    </row>
    <row r="11">
      <c r="A11" s="3" t="inlineStr">
        <is>
          <t>INM-008</t>
        </is>
      </c>
      <c r="B11" s="4" t="inlineStr">
        <is>
          <t>Diego Navarro</t>
        </is>
      </c>
      <c r="C11" s="3" t="inlineStr">
        <is>
          <t>89012345S</t>
        </is>
      </c>
      <c r="D11" s="4" t="inlineStr">
        <is>
          <t>Av. Maisonnave 14 4ºC</t>
        </is>
      </c>
      <c r="E11" s="4" t="inlineStr">
        <is>
          <t>Alicante</t>
        </is>
      </c>
      <c r="F11" s="4" t="inlineStr">
        <is>
          <t>Alicante</t>
        </is>
      </c>
      <c r="G11" s="4" t="inlineStr">
        <is>
          <t>1472583QH5389F0008NP</t>
        </is>
      </c>
      <c r="H11" s="4" t="inlineStr">
        <is>
          <t>Dúplex</t>
        </is>
      </c>
      <c r="I11" s="28" t="n">
        <v>86</v>
      </c>
      <c r="J11" s="6" t="n">
        <v>3</v>
      </c>
      <c r="K11" s="29" t="n">
        <v>46164</v>
      </c>
      <c r="L11" s="30" t="n">
        <v>185000</v>
      </c>
      <c r="M11" s="30" t="n">
        <v>11100</v>
      </c>
      <c r="N11" s="30" t="n">
        <v>2200</v>
      </c>
      <c r="O11" s="30" t="n">
        <v>2500</v>
      </c>
      <c r="P11" s="30" t="n">
        <v>1500</v>
      </c>
      <c r="Q11" s="34">
        <f>IF($A11="","",SUM($L11:$P11))</f>
        <v/>
      </c>
      <c r="R11" s="30" t="n">
        <v>1150</v>
      </c>
      <c r="S11" s="32" t="n">
        <v>0.96</v>
      </c>
      <c r="T11" s="34">
        <f>IF($A11="","",$R11*12*$S11)</f>
        <v/>
      </c>
      <c r="U11" s="30" t="n">
        <v>550</v>
      </c>
      <c r="V11" s="30" t="n">
        <v>400</v>
      </c>
      <c r="W11" s="30" t="n">
        <v>200</v>
      </c>
      <c r="X11" s="30" t="n">
        <v>350</v>
      </c>
      <c r="Y11" s="30" t="n">
        <v>450</v>
      </c>
      <c r="Z11" s="30" t="n">
        <v>100</v>
      </c>
      <c r="AA11" s="30" t="n">
        <v>700</v>
      </c>
      <c r="AB11" s="30" t="n">
        <v>105000</v>
      </c>
      <c r="AC11" s="34">
        <f>IF($A11="","",MIN($L11*3%,$AB11*3%))</f>
        <v/>
      </c>
      <c r="AD11" s="34">
        <f>IF($A11="","",SUM($U11:$AA11,$AC11))</f>
        <v/>
      </c>
      <c r="AE11" s="34">
        <f>IF($A11="","",$T11-$AD11)</f>
        <v/>
      </c>
      <c r="AF11" s="4" t="inlineStr">
        <is>
          <t>Vivienda habitual</t>
        </is>
      </c>
      <c r="AG11" s="35">
        <f>IF($A11="","",IF($AF11="Vivienda habitual",60%,0%))</f>
        <v/>
      </c>
      <c r="AH11" s="34">
        <f>IF($A11="","",MAX(0,$AE11*(1-$AG11)))</f>
        <v/>
      </c>
      <c r="AI11" s="32" t="n">
        <v>0.35</v>
      </c>
      <c r="AJ11" s="34">
        <f>IF($A11="","",$AH11*$AI11)</f>
        <v/>
      </c>
      <c r="AK11" s="34">
        <f>IF($A11="","",$AE11-$AJ11)</f>
        <v/>
      </c>
      <c r="AL11" s="35">
        <f>IF($A11="","",IFERROR($T11/$Q11,0))</f>
        <v/>
      </c>
      <c r="AM11" s="35">
        <f>IF($A11="","",IFERROR($AK11/$Q11,0))</f>
        <v/>
      </c>
      <c r="AN11" s="15">
        <f>IF($A11="","",IF($AM11&gt;=5%,"Rentable",IF($AM11&gt;=3%,"Revisar","Baja")))</f>
        <v/>
      </c>
    </row>
    <row r="12">
      <c r="A12" s="3" t="inlineStr">
        <is>
          <t>INM-009</t>
        </is>
      </c>
      <c r="B12" s="4" t="inlineStr">
        <is>
          <t>Ana Torres</t>
        </is>
      </c>
      <c r="C12" s="3" t="inlineStr">
        <is>
          <t>90123456T</t>
        </is>
      </c>
      <c r="D12" s="4" t="inlineStr">
        <is>
          <t>Calle Santiago 16 1ºD</t>
        </is>
      </c>
      <c r="E12" s="4" t="inlineStr">
        <is>
          <t>Valladolid</t>
        </is>
      </c>
      <c r="F12" s="4" t="inlineStr">
        <is>
          <t>Valladolid</t>
        </is>
      </c>
      <c r="G12" s="4" t="inlineStr">
        <is>
          <t>4567891KS8624G0009QR</t>
        </is>
      </c>
      <c r="H12" s="4" t="inlineStr">
        <is>
          <t>Estudio</t>
        </is>
      </c>
      <c r="I12" s="28" t="n">
        <v>59</v>
      </c>
      <c r="J12" s="6" t="n">
        <v>1</v>
      </c>
      <c r="K12" s="29" t="n">
        <v>46203</v>
      </c>
      <c r="L12" s="30" t="n">
        <v>150000</v>
      </c>
      <c r="M12" s="30" t="n">
        <v>9000</v>
      </c>
      <c r="N12" s="30" t="n">
        <v>2000</v>
      </c>
      <c r="O12" s="30" t="n">
        <v>900</v>
      </c>
      <c r="P12" s="30" t="n">
        <v>1000</v>
      </c>
      <c r="Q12" s="31">
        <f>IF($A12="","",SUM($L12:$P12))</f>
        <v/>
      </c>
      <c r="R12" s="30" t="n">
        <v>850</v>
      </c>
      <c r="S12" s="32" t="n">
        <v>0.95</v>
      </c>
      <c r="T12" s="31">
        <f>IF($A12="","",$R12*12*$S12)</f>
        <v/>
      </c>
      <c r="U12" s="30" t="n">
        <v>420</v>
      </c>
      <c r="V12" s="30" t="n">
        <v>300</v>
      </c>
      <c r="W12" s="30" t="n">
        <v>180</v>
      </c>
      <c r="X12" s="30" t="n">
        <v>280</v>
      </c>
      <c r="Y12" s="30" t="n">
        <v>350</v>
      </c>
      <c r="Z12" s="30" t="n">
        <v>100</v>
      </c>
      <c r="AA12" s="30" t="n">
        <v>400</v>
      </c>
      <c r="AB12" s="30" t="n">
        <v>90000</v>
      </c>
      <c r="AC12" s="31">
        <f>IF($A12="","",MIN($L12*3%,$AB12*3%))</f>
        <v/>
      </c>
      <c r="AD12" s="31">
        <f>IF($A12="","",SUM($U12:$AA12,$AC12))</f>
        <v/>
      </c>
      <c r="AE12" s="31">
        <f>IF($A12="","",$T12-$AD12)</f>
        <v/>
      </c>
      <c r="AF12" s="4" t="inlineStr">
        <is>
          <t>Vivienda habitual</t>
        </is>
      </c>
      <c r="AG12" s="33">
        <f>IF($A12="","",IF($AF12="Vivienda habitual",60%,0%))</f>
        <v/>
      </c>
      <c r="AH12" s="31">
        <f>IF($A12="","",MAX(0,$AE12*(1-$AG12)))</f>
        <v/>
      </c>
      <c r="AI12" s="32" t="n">
        <v>0.3</v>
      </c>
      <c r="AJ12" s="31">
        <f>IF($A12="","",$AH12*$AI12)</f>
        <v/>
      </c>
      <c r="AK12" s="31">
        <f>IF($A12="","",$AE12-$AJ12)</f>
        <v/>
      </c>
      <c r="AL12" s="33">
        <f>IF($A12="","",IFERROR($T12/$Q12,0))</f>
        <v/>
      </c>
      <c r="AM12" s="33">
        <f>IF($A12="","",IFERROR($AK12/$Q12,0))</f>
        <v/>
      </c>
      <c r="AN12" s="12">
        <f>IF($A12="","",IF($AM12&gt;=5%,"Rentable",IF($AM12&gt;=3%,"Revisar","Baja")))</f>
        <v/>
      </c>
    </row>
    <row r="13">
      <c r="A13" s="3" t="n"/>
      <c r="B13" s="4" t="n"/>
      <c r="C13" s="3" t="n"/>
      <c r="D13" s="4" t="n"/>
      <c r="E13" s="4" t="n"/>
      <c r="F13" s="4" t="n"/>
      <c r="G13" s="4" t="n"/>
      <c r="H13" s="4" t="n"/>
      <c r="I13" s="28" t="n"/>
      <c r="J13" s="6" t="n"/>
      <c r="K13" s="29" t="n"/>
      <c r="L13" s="30" t="n"/>
      <c r="M13" s="30" t="n"/>
      <c r="N13" s="30" t="n"/>
      <c r="O13" s="30" t="n"/>
      <c r="P13" s="30" t="n"/>
      <c r="Q13" s="34">
        <f>IF($A13="","",SUM($L13:$P13))</f>
        <v/>
      </c>
      <c r="R13" s="30" t="n"/>
      <c r="S13" s="32" t="n"/>
      <c r="T13" s="34">
        <f>IF($A13="","",$R13*12*$S13)</f>
        <v/>
      </c>
      <c r="U13" s="30" t="n"/>
      <c r="V13" s="30" t="n"/>
      <c r="W13" s="30" t="n"/>
      <c r="X13" s="30" t="n"/>
      <c r="Y13" s="30" t="n"/>
      <c r="Z13" s="30" t="n"/>
      <c r="AA13" s="30" t="n"/>
      <c r="AB13" s="30" t="n"/>
      <c r="AC13" s="34">
        <f>IF($A13="","",MIN($L13*3%,$AB13*3%))</f>
        <v/>
      </c>
      <c r="AD13" s="34">
        <f>IF($A13="","",SUM($U13:$AA13,$AC13))</f>
        <v/>
      </c>
      <c r="AE13" s="34">
        <f>IF($A13="","",$T13-$AD13)</f>
        <v/>
      </c>
      <c r="AF13" s="4" t="n"/>
      <c r="AG13" s="35">
        <f>IF($A13="","",IF($AF13="Vivienda habitual",60%,0%))</f>
        <v/>
      </c>
      <c r="AH13" s="34">
        <f>IF($A13="","",MAX(0,$AE13*(1-$AG13)))</f>
        <v/>
      </c>
      <c r="AI13" s="32" t="n"/>
      <c r="AJ13" s="34">
        <f>IF($A13="","",$AH13*$AI13)</f>
        <v/>
      </c>
      <c r="AK13" s="34">
        <f>IF($A13="","",$AE13-$AJ13)</f>
        <v/>
      </c>
      <c r="AL13" s="35">
        <f>IF($A13="","",IFERROR($T13/$Q13,0))</f>
        <v/>
      </c>
      <c r="AM13" s="35">
        <f>IF($A13="","",IFERROR($AK13/$Q13,0))</f>
        <v/>
      </c>
      <c r="AN13" s="15">
        <f>IF($A13="","",IF($AM13&gt;=5%,"Rentable",IF($AM13&gt;=3%,"Revisar","Baja")))</f>
        <v/>
      </c>
    </row>
    <row r="14">
      <c r="A14" s="3" t="n"/>
      <c r="B14" s="4" t="n"/>
      <c r="C14" s="3" t="n"/>
      <c r="D14" s="4" t="n"/>
      <c r="E14" s="4" t="n"/>
      <c r="F14" s="4" t="n"/>
      <c r="G14" s="4" t="n"/>
      <c r="H14" s="4" t="n"/>
      <c r="I14" s="28" t="n"/>
      <c r="J14" s="6" t="n"/>
      <c r="K14" s="29" t="n"/>
      <c r="L14" s="30" t="n"/>
      <c r="M14" s="30" t="n"/>
      <c r="N14" s="30" t="n"/>
      <c r="O14" s="30" t="n"/>
      <c r="P14" s="30" t="n"/>
      <c r="Q14" s="31">
        <f>IF($A14="","",SUM($L14:$P14))</f>
        <v/>
      </c>
      <c r="R14" s="30" t="n"/>
      <c r="S14" s="32" t="n"/>
      <c r="T14" s="31">
        <f>IF($A14="","",$R14*12*$S14)</f>
        <v/>
      </c>
      <c r="U14" s="30" t="n"/>
      <c r="V14" s="30" t="n"/>
      <c r="W14" s="30" t="n"/>
      <c r="X14" s="30" t="n"/>
      <c r="Y14" s="30" t="n"/>
      <c r="Z14" s="30" t="n"/>
      <c r="AA14" s="30" t="n"/>
      <c r="AB14" s="30" t="n"/>
      <c r="AC14" s="31">
        <f>IF($A14="","",MIN($L14*3%,$AB14*3%))</f>
        <v/>
      </c>
      <c r="AD14" s="31">
        <f>IF($A14="","",SUM($U14:$AA14,$AC14))</f>
        <v/>
      </c>
      <c r="AE14" s="31">
        <f>IF($A14="","",$T14-$AD14)</f>
        <v/>
      </c>
      <c r="AF14" s="4" t="n"/>
      <c r="AG14" s="33">
        <f>IF($A14="","",IF($AF14="Vivienda habitual",60%,0%))</f>
        <v/>
      </c>
      <c r="AH14" s="31">
        <f>IF($A14="","",MAX(0,$AE14*(1-$AG14)))</f>
        <v/>
      </c>
      <c r="AI14" s="32" t="n"/>
      <c r="AJ14" s="31">
        <f>IF($A14="","",$AH14*$AI14)</f>
        <v/>
      </c>
      <c r="AK14" s="31">
        <f>IF($A14="","",$AE14-$AJ14)</f>
        <v/>
      </c>
      <c r="AL14" s="33">
        <f>IF($A14="","",IFERROR($T14/$Q14,0))</f>
        <v/>
      </c>
      <c r="AM14" s="33">
        <f>IF($A14="","",IFERROR($AK14/$Q14,0))</f>
        <v/>
      </c>
      <c r="AN14" s="12">
        <f>IF($A14="","",IF($AM14&gt;=5%,"Rentable",IF($AM14&gt;=3%,"Revisar","Baja")))</f>
        <v/>
      </c>
    </row>
    <row r="15">
      <c r="A15" s="3" t="n"/>
      <c r="B15" s="4" t="n"/>
      <c r="C15" s="3" t="n"/>
      <c r="D15" s="4" t="n"/>
      <c r="E15" s="4" t="n"/>
      <c r="F15" s="4" t="n"/>
      <c r="G15" s="4" t="n"/>
      <c r="H15" s="4" t="n"/>
      <c r="I15" s="28" t="n"/>
      <c r="J15" s="6" t="n"/>
      <c r="K15" s="29" t="n"/>
      <c r="L15" s="30" t="n"/>
      <c r="M15" s="30" t="n"/>
      <c r="N15" s="30" t="n"/>
      <c r="O15" s="30" t="n"/>
      <c r="P15" s="30" t="n"/>
      <c r="Q15" s="34">
        <f>IF($A15="","",SUM($L15:$P15))</f>
        <v/>
      </c>
      <c r="R15" s="30" t="n"/>
      <c r="S15" s="32" t="n"/>
      <c r="T15" s="34">
        <f>IF($A15="","",$R15*12*$S15)</f>
        <v/>
      </c>
      <c r="U15" s="30" t="n"/>
      <c r="V15" s="30" t="n"/>
      <c r="W15" s="30" t="n"/>
      <c r="X15" s="30" t="n"/>
      <c r="Y15" s="30" t="n"/>
      <c r="Z15" s="30" t="n"/>
      <c r="AA15" s="30" t="n"/>
      <c r="AB15" s="30" t="n"/>
      <c r="AC15" s="34">
        <f>IF($A15="","",MIN($L15*3%,$AB15*3%))</f>
        <v/>
      </c>
      <c r="AD15" s="34">
        <f>IF($A15="","",SUM($U15:$AA15,$AC15))</f>
        <v/>
      </c>
      <c r="AE15" s="34">
        <f>IF($A15="","",$T15-$AD15)</f>
        <v/>
      </c>
      <c r="AF15" s="4" t="n"/>
      <c r="AG15" s="35">
        <f>IF($A15="","",IF($AF15="Vivienda habitual",60%,0%))</f>
        <v/>
      </c>
      <c r="AH15" s="34">
        <f>IF($A15="","",MAX(0,$AE15*(1-$AG15)))</f>
        <v/>
      </c>
      <c r="AI15" s="32" t="n"/>
      <c r="AJ15" s="34">
        <f>IF($A15="","",$AH15*$AI15)</f>
        <v/>
      </c>
      <c r="AK15" s="34">
        <f>IF($A15="","",$AE15-$AJ15)</f>
        <v/>
      </c>
      <c r="AL15" s="35">
        <f>IF($A15="","",IFERROR($T15/$Q15,0))</f>
        <v/>
      </c>
      <c r="AM15" s="35">
        <f>IF($A15="","",IFERROR($AK15/$Q15,0))</f>
        <v/>
      </c>
      <c r="AN15" s="15">
        <f>IF($A15="","",IF($AM15&gt;=5%,"Rentable",IF($AM15&gt;=3%,"Revisar","Baja")))</f>
        <v/>
      </c>
    </row>
    <row r="16">
      <c r="A16" s="3" t="n"/>
      <c r="B16" s="4" t="n"/>
      <c r="C16" s="3" t="n"/>
      <c r="D16" s="4" t="n"/>
      <c r="E16" s="4" t="n"/>
      <c r="F16" s="4" t="n"/>
      <c r="G16" s="4" t="n"/>
      <c r="H16" s="4" t="n"/>
      <c r="I16" s="28" t="n"/>
      <c r="J16" s="6" t="n"/>
      <c r="K16" s="29" t="n"/>
      <c r="L16" s="30" t="n"/>
      <c r="M16" s="30" t="n"/>
      <c r="N16" s="30" t="n"/>
      <c r="O16" s="30" t="n"/>
      <c r="P16" s="30" t="n"/>
      <c r="Q16" s="31">
        <f>IF($A16="","",SUM($L16:$P16))</f>
        <v/>
      </c>
      <c r="R16" s="30" t="n"/>
      <c r="S16" s="32" t="n"/>
      <c r="T16" s="31">
        <f>IF($A16="","",$R16*12*$S16)</f>
        <v/>
      </c>
      <c r="U16" s="30" t="n"/>
      <c r="V16" s="30" t="n"/>
      <c r="W16" s="30" t="n"/>
      <c r="X16" s="30" t="n"/>
      <c r="Y16" s="30" t="n"/>
      <c r="Z16" s="30" t="n"/>
      <c r="AA16" s="30" t="n"/>
      <c r="AB16" s="30" t="n"/>
      <c r="AC16" s="31">
        <f>IF($A16="","",MIN($L16*3%,$AB16*3%))</f>
        <v/>
      </c>
      <c r="AD16" s="31">
        <f>IF($A16="","",SUM($U16:$AA16,$AC16))</f>
        <v/>
      </c>
      <c r="AE16" s="31">
        <f>IF($A16="","",$T16-$AD16)</f>
        <v/>
      </c>
      <c r="AF16" s="4" t="n"/>
      <c r="AG16" s="33">
        <f>IF($A16="","",IF($AF16="Vivienda habitual",60%,0%))</f>
        <v/>
      </c>
      <c r="AH16" s="31">
        <f>IF($A16="","",MAX(0,$AE16*(1-$AG16)))</f>
        <v/>
      </c>
      <c r="AI16" s="32" t="n"/>
      <c r="AJ16" s="31">
        <f>IF($A16="","",$AH16*$AI16)</f>
        <v/>
      </c>
      <c r="AK16" s="31">
        <f>IF($A16="","",$AE16-$AJ16)</f>
        <v/>
      </c>
      <c r="AL16" s="33">
        <f>IF($A16="","",IFERROR($T16/$Q16,0))</f>
        <v/>
      </c>
      <c r="AM16" s="33">
        <f>IF($A16="","",IFERROR($AK16/$Q16,0))</f>
        <v/>
      </c>
      <c r="AN16" s="12">
        <f>IF($A16="","",IF($AM16&gt;=5%,"Rentable",IF($AM16&gt;=3%,"Revisar","Baja")))</f>
        <v/>
      </c>
    </row>
    <row r="17">
      <c r="A17" s="3" t="n"/>
      <c r="B17" s="4" t="n"/>
      <c r="C17" s="3" t="n"/>
      <c r="D17" s="4" t="n"/>
      <c r="E17" s="4" t="n"/>
      <c r="F17" s="4" t="n"/>
      <c r="G17" s="4" t="n"/>
      <c r="H17" s="4" t="n"/>
      <c r="I17" s="28" t="n"/>
      <c r="J17" s="6" t="n"/>
      <c r="K17" s="29" t="n"/>
      <c r="L17" s="30" t="n"/>
      <c r="M17" s="30" t="n"/>
      <c r="N17" s="30" t="n"/>
      <c r="O17" s="30" t="n"/>
      <c r="P17" s="30" t="n"/>
      <c r="Q17" s="34">
        <f>IF($A17="","",SUM($L17:$P17))</f>
        <v/>
      </c>
      <c r="R17" s="30" t="n"/>
      <c r="S17" s="32" t="n"/>
      <c r="T17" s="34">
        <f>IF($A17="","",$R17*12*$S17)</f>
        <v/>
      </c>
      <c r="U17" s="30" t="n"/>
      <c r="V17" s="30" t="n"/>
      <c r="W17" s="30" t="n"/>
      <c r="X17" s="30" t="n"/>
      <c r="Y17" s="30" t="n"/>
      <c r="Z17" s="30" t="n"/>
      <c r="AA17" s="30" t="n"/>
      <c r="AB17" s="30" t="n"/>
      <c r="AC17" s="34">
        <f>IF($A17="","",MIN($L17*3%,$AB17*3%))</f>
        <v/>
      </c>
      <c r="AD17" s="34">
        <f>IF($A17="","",SUM($U17:$AA17,$AC17))</f>
        <v/>
      </c>
      <c r="AE17" s="34">
        <f>IF($A17="","",$T17-$AD17)</f>
        <v/>
      </c>
      <c r="AF17" s="4" t="n"/>
      <c r="AG17" s="35">
        <f>IF($A17="","",IF($AF17="Vivienda habitual",60%,0%))</f>
        <v/>
      </c>
      <c r="AH17" s="34">
        <f>IF($A17="","",MAX(0,$AE17*(1-$AG17)))</f>
        <v/>
      </c>
      <c r="AI17" s="32" t="n"/>
      <c r="AJ17" s="34">
        <f>IF($A17="","",$AH17*$AI17)</f>
        <v/>
      </c>
      <c r="AK17" s="34">
        <f>IF($A17="","",$AE17-$AJ17)</f>
        <v/>
      </c>
      <c r="AL17" s="35">
        <f>IF($A17="","",IFERROR($T17/$Q17,0))</f>
        <v/>
      </c>
      <c r="AM17" s="35">
        <f>IF($A17="","",IFERROR($AK17/$Q17,0))</f>
        <v/>
      </c>
      <c r="AN17" s="15">
        <f>IF($A17="","",IF($AM17&gt;=5%,"Rentable",IF($AM17&gt;=3%,"Revisar","Baja")))</f>
        <v/>
      </c>
    </row>
    <row r="18">
      <c r="A18" s="3" t="n"/>
      <c r="B18" s="4" t="n"/>
      <c r="C18" s="3" t="n"/>
      <c r="D18" s="4" t="n"/>
      <c r="E18" s="4" t="n"/>
      <c r="F18" s="4" t="n"/>
      <c r="G18" s="4" t="n"/>
      <c r="H18" s="4" t="n"/>
      <c r="I18" s="28" t="n"/>
      <c r="J18" s="6" t="n"/>
      <c r="K18" s="29" t="n"/>
      <c r="L18" s="30" t="n"/>
      <c r="M18" s="30" t="n"/>
      <c r="N18" s="30" t="n"/>
      <c r="O18" s="30" t="n"/>
      <c r="P18" s="30" t="n"/>
      <c r="Q18" s="31">
        <f>IF($A18="","",SUM($L18:$P18))</f>
        <v/>
      </c>
      <c r="R18" s="30" t="n"/>
      <c r="S18" s="32" t="n"/>
      <c r="T18" s="31">
        <f>IF($A18="","",$R18*12*$S18)</f>
        <v/>
      </c>
      <c r="U18" s="30" t="n"/>
      <c r="V18" s="30" t="n"/>
      <c r="W18" s="30" t="n"/>
      <c r="X18" s="30" t="n"/>
      <c r="Y18" s="30" t="n"/>
      <c r="Z18" s="30" t="n"/>
      <c r="AA18" s="30" t="n"/>
      <c r="AB18" s="30" t="n"/>
      <c r="AC18" s="31">
        <f>IF($A18="","",MIN($L18*3%,$AB18*3%))</f>
        <v/>
      </c>
      <c r="AD18" s="31">
        <f>IF($A18="","",SUM($U18:$AA18,$AC18))</f>
        <v/>
      </c>
      <c r="AE18" s="31">
        <f>IF($A18="","",$T18-$AD18)</f>
        <v/>
      </c>
      <c r="AF18" s="4" t="n"/>
      <c r="AG18" s="33">
        <f>IF($A18="","",IF($AF18="Vivienda habitual",60%,0%))</f>
        <v/>
      </c>
      <c r="AH18" s="31">
        <f>IF($A18="","",MAX(0,$AE18*(1-$AG18)))</f>
        <v/>
      </c>
      <c r="AI18" s="32" t="n"/>
      <c r="AJ18" s="31">
        <f>IF($A18="","",$AH18*$AI18)</f>
        <v/>
      </c>
      <c r="AK18" s="31">
        <f>IF($A18="","",$AE18-$AJ18)</f>
        <v/>
      </c>
      <c r="AL18" s="33">
        <f>IF($A18="","",IFERROR($T18/$Q18,0))</f>
        <v/>
      </c>
      <c r="AM18" s="33">
        <f>IF($A18="","",IFERROR($AK18/$Q18,0))</f>
        <v/>
      </c>
      <c r="AN18" s="12">
        <f>IF($A18="","",IF($AM18&gt;=5%,"Rentable",IF($AM18&gt;=3%,"Revisar","Baja")))</f>
        <v/>
      </c>
    </row>
    <row r="19">
      <c r="A19" s="3" t="n"/>
      <c r="B19" s="4" t="n"/>
      <c r="C19" s="3" t="n"/>
      <c r="D19" s="4" t="n"/>
      <c r="E19" s="4" t="n"/>
      <c r="F19" s="4" t="n"/>
      <c r="G19" s="4" t="n"/>
      <c r="H19" s="4" t="n"/>
      <c r="I19" s="28" t="n"/>
      <c r="J19" s="6" t="n"/>
      <c r="K19" s="29" t="n"/>
      <c r="L19" s="30" t="n"/>
      <c r="M19" s="30" t="n"/>
      <c r="N19" s="30" t="n"/>
      <c r="O19" s="30" t="n"/>
      <c r="P19" s="30" t="n"/>
      <c r="Q19" s="34">
        <f>IF($A19="","",SUM($L19:$P19))</f>
        <v/>
      </c>
      <c r="R19" s="30" t="n"/>
      <c r="S19" s="32" t="n"/>
      <c r="T19" s="34">
        <f>IF($A19="","",$R19*12*$S19)</f>
        <v/>
      </c>
      <c r="U19" s="30" t="n"/>
      <c r="V19" s="30" t="n"/>
      <c r="W19" s="30" t="n"/>
      <c r="X19" s="30" t="n"/>
      <c r="Y19" s="30" t="n"/>
      <c r="Z19" s="30" t="n"/>
      <c r="AA19" s="30" t="n"/>
      <c r="AB19" s="30" t="n"/>
      <c r="AC19" s="34">
        <f>IF($A19="","",MIN($L19*3%,$AB19*3%))</f>
        <v/>
      </c>
      <c r="AD19" s="34">
        <f>IF($A19="","",SUM($U19:$AA19,$AC19))</f>
        <v/>
      </c>
      <c r="AE19" s="34">
        <f>IF($A19="","",$T19-$AD19)</f>
        <v/>
      </c>
      <c r="AF19" s="4" t="n"/>
      <c r="AG19" s="35">
        <f>IF($A19="","",IF($AF19="Vivienda habitual",60%,0%))</f>
        <v/>
      </c>
      <c r="AH19" s="34">
        <f>IF($A19="","",MAX(0,$AE19*(1-$AG19)))</f>
        <v/>
      </c>
      <c r="AI19" s="32" t="n"/>
      <c r="AJ19" s="34">
        <f>IF($A19="","",$AH19*$AI19)</f>
        <v/>
      </c>
      <c r="AK19" s="34">
        <f>IF($A19="","",$AE19-$AJ19)</f>
        <v/>
      </c>
      <c r="AL19" s="35">
        <f>IF($A19="","",IFERROR($T19/$Q19,0))</f>
        <v/>
      </c>
      <c r="AM19" s="35">
        <f>IF($A19="","",IFERROR($AK19/$Q19,0))</f>
        <v/>
      </c>
      <c r="AN19" s="15">
        <f>IF($A19="","",IF($AM19&gt;=5%,"Rentable",IF($AM19&gt;=3%,"Revisar","Baja")))</f>
        <v/>
      </c>
    </row>
    <row r="20">
      <c r="A20" s="3" t="n"/>
      <c r="B20" s="4" t="n"/>
      <c r="C20" s="3" t="n"/>
      <c r="D20" s="4" t="n"/>
      <c r="E20" s="4" t="n"/>
      <c r="F20" s="4" t="n"/>
      <c r="G20" s="4" t="n"/>
      <c r="H20" s="4" t="n"/>
      <c r="I20" s="28" t="n"/>
      <c r="J20" s="6" t="n"/>
      <c r="K20" s="29" t="n"/>
      <c r="L20" s="30" t="n"/>
      <c r="M20" s="30" t="n"/>
      <c r="N20" s="30" t="n"/>
      <c r="O20" s="30" t="n"/>
      <c r="P20" s="30" t="n"/>
      <c r="Q20" s="31">
        <f>IF($A20="","",SUM($L20:$P20))</f>
        <v/>
      </c>
      <c r="R20" s="30" t="n"/>
      <c r="S20" s="32" t="n"/>
      <c r="T20" s="31">
        <f>IF($A20="","",$R20*12*$S20)</f>
        <v/>
      </c>
      <c r="U20" s="30" t="n"/>
      <c r="V20" s="30" t="n"/>
      <c r="W20" s="30" t="n"/>
      <c r="X20" s="30" t="n"/>
      <c r="Y20" s="30" t="n"/>
      <c r="Z20" s="30" t="n"/>
      <c r="AA20" s="30" t="n"/>
      <c r="AB20" s="30" t="n"/>
      <c r="AC20" s="31">
        <f>IF($A20="","",MIN($L20*3%,$AB20*3%))</f>
        <v/>
      </c>
      <c r="AD20" s="31">
        <f>IF($A20="","",SUM($U20:$AA20,$AC20))</f>
        <v/>
      </c>
      <c r="AE20" s="31">
        <f>IF($A20="","",$T20-$AD20)</f>
        <v/>
      </c>
      <c r="AF20" s="4" t="n"/>
      <c r="AG20" s="33">
        <f>IF($A20="","",IF($AF20="Vivienda habitual",60%,0%))</f>
        <v/>
      </c>
      <c r="AH20" s="31">
        <f>IF($A20="","",MAX(0,$AE20*(1-$AG20)))</f>
        <v/>
      </c>
      <c r="AI20" s="32" t="n"/>
      <c r="AJ20" s="31">
        <f>IF($A20="","",$AH20*$AI20)</f>
        <v/>
      </c>
      <c r="AK20" s="31">
        <f>IF($A20="","",$AE20-$AJ20)</f>
        <v/>
      </c>
      <c r="AL20" s="33">
        <f>IF($A20="","",IFERROR($T20/$Q20,0))</f>
        <v/>
      </c>
      <c r="AM20" s="33">
        <f>IF($A20="","",IFERROR($AK20/$Q20,0))</f>
        <v/>
      </c>
      <c r="AN20" s="12">
        <f>IF($A20="","",IF($AM20&gt;=5%,"Rentable",IF($AM20&gt;=3%,"Revisar","Baja")))</f>
        <v/>
      </c>
    </row>
    <row r="21">
      <c r="A21" s="3" t="n"/>
      <c r="B21" s="4" t="n"/>
      <c r="C21" s="3" t="n"/>
      <c r="D21" s="4" t="n"/>
      <c r="E21" s="4" t="n"/>
      <c r="F21" s="4" t="n"/>
      <c r="G21" s="4" t="n"/>
      <c r="H21" s="4" t="n"/>
      <c r="I21" s="28" t="n"/>
      <c r="J21" s="6" t="n"/>
      <c r="K21" s="29" t="n"/>
      <c r="L21" s="30" t="n"/>
      <c r="M21" s="30" t="n"/>
      <c r="N21" s="30" t="n"/>
      <c r="O21" s="30" t="n"/>
      <c r="P21" s="30" t="n"/>
      <c r="Q21" s="34">
        <f>IF($A21="","",SUM($L21:$P21))</f>
        <v/>
      </c>
      <c r="R21" s="30" t="n"/>
      <c r="S21" s="32" t="n"/>
      <c r="T21" s="34">
        <f>IF($A21="","",$R21*12*$S21)</f>
        <v/>
      </c>
      <c r="U21" s="30" t="n"/>
      <c r="V21" s="30" t="n"/>
      <c r="W21" s="30" t="n"/>
      <c r="X21" s="30" t="n"/>
      <c r="Y21" s="30" t="n"/>
      <c r="Z21" s="30" t="n"/>
      <c r="AA21" s="30" t="n"/>
      <c r="AB21" s="30" t="n"/>
      <c r="AC21" s="34">
        <f>IF($A21="","",MIN($L21*3%,$AB21*3%))</f>
        <v/>
      </c>
      <c r="AD21" s="34">
        <f>IF($A21="","",SUM($U21:$AA21,$AC21))</f>
        <v/>
      </c>
      <c r="AE21" s="34">
        <f>IF($A21="","",$T21-$AD21)</f>
        <v/>
      </c>
      <c r="AF21" s="4" t="n"/>
      <c r="AG21" s="35">
        <f>IF($A21="","",IF($AF21="Vivienda habitual",60%,0%))</f>
        <v/>
      </c>
      <c r="AH21" s="34">
        <f>IF($A21="","",MAX(0,$AE21*(1-$AG21)))</f>
        <v/>
      </c>
      <c r="AI21" s="32" t="n"/>
      <c r="AJ21" s="34">
        <f>IF($A21="","",$AH21*$AI21)</f>
        <v/>
      </c>
      <c r="AK21" s="34">
        <f>IF($A21="","",$AE21-$AJ21)</f>
        <v/>
      </c>
      <c r="AL21" s="35">
        <f>IF($A21="","",IFERROR($T21/$Q21,0))</f>
        <v/>
      </c>
      <c r="AM21" s="35">
        <f>IF($A21="","",IFERROR($AK21/$Q21,0))</f>
        <v/>
      </c>
      <c r="AN21" s="15">
        <f>IF($A21="","",IF($AM21&gt;=5%,"Rentable",IF($AM21&gt;=3%,"Revisar","Baja")))</f>
        <v/>
      </c>
    </row>
    <row r="22">
      <c r="A22" s="3" t="n"/>
      <c r="B22" s="4" t="n"/>
      <c r="C22" s="3" t="n"/>
      <c r="D22" s="4" t="n"/>
      <c r="E22" s="4" t="n"/>
      <c r="F22" s="4" t="n"/>
      <c r="G22" s="4" t="n"/>
      <c r="H22" s="4" t="n"/>
      <c r="I22" s="28" t="n"/>
      <c r="J22" s="6" t="n"/>
      <c r="K22" s="29" t="n"/>
      <c r="L22" s="30" t="n"/>
      <c r="M22" s="30" t="n"/>
      <c r="N22" s="30" t="n"/>
      <c r="O22" s="30" t="n"/>
      <c r="P22" s="30" t="n"/>
      <c r="Q22" s="31">
        <f>IF($A22="","",SUM($L22:$P22))</f>
        <v/>
      </c>
      <c r="R22" s="30" t="n"/>
      <c r="S22" s="32" t="n"/>
      <c r="T22" s="31">
        <f>IF($A22="","",$R22*12*$S22)</f>
        <v/>
      </c>
      <c r="U22" s="30" t="n"/>
      <c r="V22" s="30" t="n"/>
      <c r="W22" s="30" t="n"/>
      <c r="X22" s="30" t="n"/>
      <c r="Y22" s="30" t="n"/>
      <c r="Z22" s="30" t="n"/>
      <c r="AA22" s="30" t="n"/>
      <c r="AB22" s="30" t="n"/>
      <c r="AC22" s="31">
        <f>IF($A22="","",MIN($L22*3%,$AB22*3%))</f>
        <v/>
      </c>
      <c r="AD22" s="31">
        <f>IF($A22="","",SUM($U22:$AA22,$AC22))</f>
        <v/>
      </c>
      <c r="AE22" s="31">
        <f>IF($A22="","",$T22-$AD22)</f>
        <v/>
      </c>
      <c r="AF22" s="4" t="n"/>
      <c r="AG22" s="33">
        <f>IF($A22="","",IF($AF22="Vivienda habitual",60%,0%))</f>
        <v/>
      </c>
      <c r="AH22" s="31">
        <f>IF($A22="","",MAX(0,$AE22*(1-$AG22)))</f>
        <v/>
      </c>
      <c r="AI22" s="32" t="n"/>
      <c r="AJ22" s="31">
        <f>IF($A22="","",$AH22*$AI22)</f>
        <v/>
      </c>
      <c r="AK22" s="31">
        <f>IF($A22="","",$AE22-$AJ22)</f>
        <v/>
      </c>
      <c r="AL22" s="33">
        <f>IF($A22="","",IFERROR($T22/$Q22,0))</f>
        <v/>
      </c>
      <c r="AM22" s="33">
        <f>IF($A22="","",IFERROR($AK22/$Q22,0))</f>
        <v/>
      </c>
      <c r="AN22" s="12">
        <f>IF($A22="","",IF($AM22&gt;=5%,"Rentable",IF($AM22&gt;=3%,"Revisar","Baja")))</f>
        <v/>
      </c>
    </row>
    <row r="23">
      <c r="A23" s="3" t="n"/>
      <c r="B23" s="4" t="n"/>
      <c r="C23" s="3" t="n"/>
      <c r="D23" s="4" t="n"/>
      <c r="E23" s="4" t="n"/>
      <c r="F23" s="4" t="n"/>
      <c r="G23" s="4" t="n"/>
      <c r="H23" s="4" t="n"/>
      <c r="I23" s="28" t="n"/>
      <c r="J23" s="6" t="n"/>
      <c r="K23" s="29" t="n"/>
      <c r="L23" s="30" t="n"/>
      <c r="M23" s="30" t="n"/>
      <c r="N23" s="30" t="n"/>
      <c r="O23" s="30" t="n"/>
      <c r="P23" s="30" t="n"/>
      <c r="Q23" s="34">
        <f>IF($A23="","",SUM($L23:$P23))</f>
        <v/>
      </c>
      <c r="R23" s="30" t="n"/>
      <c r="S23" s="32" t="n"/>
      <c r="T23" s="34">
        <f>IF($A23="","",$R23*12*$S23)</f>
        <v/>
      </c>
      <c r="U23" s="30" t="n"/>
      <c r="V23" s="30" t="n"/>
      <c r="W23" s="30" t="n"/>
      <c r="X23" s="30" t="n"/>
      <c r="Y23" s="30" t="n"/>
      <c r="Z23" s="30" t="n"/>
      <c r="AA23" s="30" t="n"/>
      <c r="AB23" s="30" t="n"/>
      <c r="AC23" s="34">
        <f>IF($A23="","",MIN($L23*3%,$AB23*3%))</f>
        <v/>
      </c>
      <c r="AD23" s="34">
        <f>IF($A23="","",SUM($U23:$AA23,$AC23))</f>
        <v/>
      </c>
      <c r="AE23" s="34">
        <f>IF($A23="","",$T23-$AD23)</f>
        <v/>
      </c>
      <c r="AF23" s="4" t="n"/>
      <c r="AG23" s="35">
        <f>IF($A23="","",IF($AF23="Vivienda habitual",60%,0%))</f>
        <v/>
      </c>
      <c r="AH23" s="34">
        <f>IF($A23="","",MAX(0,$AE23*(1-$AG23)))</f>
        <v/>
      </c>
      <c r="AI23" s="32" t="n"/>
      <c r="AJ23" s="34">
        <f>IF($A23="","",$AH23*$AI23)</f>
        <v/>
      </c>
      <c r="AK23" s="34">
        <f>IF($A23="","",$AE23-$AJ23)</f>
        <v/>
      </c>
      <c r="AL23" s="35">
        <f>IF($A23="","",IFERROR($T23/$Q23,0))</f>
        <v/>
      </c>
      <c r="AM23" s="35">
        <f>IF($A23="","",IFERROR($AK23/$Q23,0))</f>
        <v/>
      </c>
      <c r="AN23" s="15">
        <f>IF($A23="","",IF($AM23&gt;=5%,"Rentable",IF($AM23&gt;=3%,"Revisar","Baja")))</f>
        <v/>
      </c>
    </row>
    <row r="24">
      <c r="A24" s="3" t="n"/>
      <c r="B24" s="4" t="n"/>
      <c r="C24" s="3" t="n"/>
      <c r="D24" s="4" t="n"/>
      <c r="E24" s="4" t="n"/>
      <c r="F24" s="4" t="n"/>
      <c r="G24" s="4" t="n"/>
      <c r="H24" s="4" t="n"/>
      <c r="I24" s="28" t="n"/>
      <c r="J24" s="6" t="n"/>
      <c r="K24" s="29" t="n"/>
      <c r="L24" s="30" t="n"/>
      <c r="M24" s="30" t="n"/>
      <c r="N24" s="30" t="n"/>
      <c r="O24" s="30" t="n"/>
      <c r="P24" s="30" t="n"/>
      <c r="Q24" s="31">
        <f>IF($A24="","",SUM($L24:$P24))</f>
        <v/>
      </c>
      <c r="R24" s="30" t="n"/>
      <c r="S24" s="32" t="n"/>
      <c r="T24" s="31">
        <f>IF($A24="","",$R24*12*$S24)</f>
        <v/>
      </c>
      <c r="U24" s="30" t="n"/>
      <c r="V24" s="30" t="n"/>
      <c r="W24" s="30" t="n"/>
      <c r="X24" s="30" t="n"/>
      <c r="Y24" s="30" t="n"/>
      <c r="Z24" s="30" t="n"/>
      <c r="AA24" s="30" t="n"/>
      <c r="AB24" s="30" t="n"/>
      <c r="AC24" s="31">
        <f>IF($A24="","",MIN($L24*3%,$AB24*3%))</f>
        <v/>
      </c>
      <c r="AD24" s="31">
        <f>IF($A24="","",SUM($U24:$AA24,$AC24))</f>
        <v/>
      </c>
      <c r="AE24" s="31">
        <f>IF($A24="","",$T24-$AD24)</f>
        <v/>
      </c>
      <c r="AF24" s="4" t="n"/>
      <c r="AG24" s="33">
        <f>IF($A24="","",IF($AF24="Vivienda habitual",60%,0%))</f>
        <v/>
      </c>
      <c r="AH24" s="31">
        <f>IF($A24="","",MAX(0,$AE24*(1-$AG24)))</f>
        <v/>
      </c>
      <c r="AI24" s="32" t="n"/>
      <c r="AJ24" s="31">
        <f>IF($A24="","",$AH24*$AI24)</f>
        <v/>
      </c>
      <c r="AK24" s="31">
        <f>IF($A24="","",$AE24-$AJ24)</f>
        <v/>
      </c>
      <c r="AL24" s="33">
        <f>IF($A24="","",IFERROR($T24/$Q24,0))</f>
        <v/>
      </c>
      <c r="AM24" s="33">
        <f>IF($A24="","",IFERROR($AK24/$Q24,0))</f>
        <v/>
      </c>
      <c r="AN24" s="12">
        <f>IF($A24="","",IF($AM24&gt;=5%,"Rentable",IF($AM24&gt;=3%,"Revisar","Baja")))</f>
        <v/>
      </c>
    </row>
    <row r="25">
      <c r="A25" s="3" t="n"/>
      <c r="B25" s="4" t="n"/>
      <c r="C25" s="3" t="n"/>
      <c r="D25" s="4" t="n"/>
      <c r="E25" s="4" t="n"/>
      <c r="F25" s="4" t="n"/>
      <c r="G25" s="4" t="n"/>
      <c r="H25" s="4" t="n"/>
      <c r="I25" s="28" t="n"/>
      <c r="J25" s="6" t="n"/>
      <c r="K25" s="29" t="n"/>
      <c r="L25" s="30" t="n"/>
      <c r="M25" s="30" t="n"/>
      <c r="N25" s="30" t="n"/>
      <c r="O25" s="30" t="n"/>
      <c r="P25" s="30" t="n"/>
      <c r="Q25" s="34">
        <f>IF($A25="","",SUM($L25:$P25))</f>
        <v/>
      </c>
      <c r="R25" s="30" t="n"/>
      <c r="S25" s="32" t="n"/>
      <c r="T25" s="34">
        <f>IF($A25="","",$R25*12*$S25)</f>
        <v/>
      </c>
      <c r="U25" s="30" t="n"/>
      <c r="V25" s="30" t="n"/>
      <c r="W25" s="30" t="n"/>
      <c r="X25" s="30" t="n"/>
      <c r="Y25" s="30" t="n"/>
      <c r="Z25" s="30" t="n"/>
      <c r="AA25" s="30" t="n"/>
      <c r="AB25" s="30" t="n"/>
      <c r="AC25" s="34">
        <f>IF($A25="","",MIN($L25*3%,$AB25*3%))</f>
        <v/>
      </c>
      <c r="AD25" s="34">
        <f>IF($A25="","",SUM($U25:$AA25,$AC25))</f>
        <v/>
      </c>
      <c r="AE25" s="34">
        <f>IF($A25="","",$T25-$AD25)</f>
        <v/>
      </c>
      <c r="AF25" s="4" t="n"/>
      <c r="AG25" s="35">
        <f>IF($A25="","",IF($AF25="Vivienda habitual",60%,0%))</f>
        <v/>
      </c>
      <c r="AH25" s="34">
        <f>IF($A25="","",MAX(0,$AE25*(1-$AG25)))</f>
        <v/>
      </c>
      <c r="AI25" s="32" t="n"/>
      <c r="AJ25" s="34">
        <f>IF($A25="","",$AH25*$AI25)</f>
        <v/>
      </c>
      <c r="AK25" s="34">
        <f>IF($A25="","",$AE25-$AJ25)</f>
        <v/>
      </c>
      <c r="AL25" s="35">
        <f>IF($A25="","",IFERROR($T25/$Q25,0))</f>
        <v/>
      </c>
      <c r="AM25" s="35">
        <f>IF($A25="","",IFERROR($AK25/$Q25,0))</f>
        <v/>
      </c>
      <c r="AN25" s="15">
        <f>IF($A25="","",IF($AM25&gt;=5%,"Rentable",IF($AM25&gt;=3%,"Revisar","Baja")))</f>
        <v/>
      </c>
    </row>
    <row r="26">
      <c r="A26" s="3" t="n"/>
      <c r="B26" s="4" t="n"/>
      <c r="C26" s="3" t="n"/>
      <c r="D26" s="4" t="n"/>
      <c r="E26" s="4" t="n"/>
      <c r="F26" s="4" t="n"/>
      <c r="G26" s="4" t="n"/>
      <c r="H26" s="4" t="n"/>
      <c r="I26" s="28" t="n"/>
      <c r="J26" s="6" t="n"/>
      <c r="K26" s="29" t="n"/>
      <c r="L26" s="30" t="n"/>
      <c r="M26" s="30" t="n"/>
      <c r="N26" s="30" t="n"/>
      <c r="O26" s="30" t="n"/>
      <c r="P26" s="30" t="n"/>
      <c r="Q26" s="31">
        <f>IF($A26="","",SUM($L26:$P26))</f>
        <v/>
      </c>
      <c r="R26" s="30" t="n"/>
      <c r="S26" s="32" t="n"/>
      <c r="T26" s="31">
        <f>IF($A26="","",$R26*12*$S26)</f>
        <v/>
      </c>
      <c r="U26" s="30" t="n"/>
      <c r="V26" s="30" t="n"/>
      <c r="W26" s="30" t="n"/>
      <c r="X26" s="30" t="n"/>
      <c r="Y26" s="30" t="n"/>
      <c r="Z26" s="30" t="n"/>
      <c r="AA26" s="30" t="n"/>
      <c r="AB26" s="30" t="n"/>
      <c r="AC26" s="31">
        <f>IF($A26="","",MIN($L26*3%,$AB26*3%))</f>
        <v/>
      </c>
      <c r="AD26" s="31">
        <f>IF($A26="","",SUM($U26:$AA26,$AC26))</f>
        <v/>
      </c>
      <c r="AE26" s="31">
        <f>IF($A26="","",$T26-$AD26)</f>
        <v/>
      </c>
      <c r="AF26" s="4" t="n"/>
      <c r="AG26" s="33">
        <f>IF($A26="","",IF($AF26="Vivienda habitual",60%,0%))</f>
        <v/>
      </c>
      <c r="AH26" s="31">
        <f>IF($A26="","",MAX(0,$AE26*(1-$AG26)))</f>
        <v/>
      </c>
      <c r="AI26" s="32" t="n"/>
      <c r="AJ26" s="31">
        <f>IF($A26="","",$AH26*$AI26)</f>
        <v/>
      </c>
      <c r="AK26" s="31">
        <f>IF($A26="","",$AE26-$AJ26)</f>
        <v/>
      </c>
      <c r="AL26" s="33">
        <f>IF($A26="","",IFERROR($T26/$Q26,0))</f>
        <v/>
      </c>
      <c r="AM26" s="33">
        <f>IF($A26="","",IFERROR($AK26/$Q26,0))</f>
        <v/>
      </c>
      <c r="AN26" s="12">
        <f>IF($A26="","",IF($AM26&gt;=5%,"Rentable",IF($AM26&gt;=3%,"Revisar","Baja")))</f>
        <v/>
      </c>
    </row>
    <row r="27">
      <c r="A27" s="3" t="n"/>
      <c r="B27" s="4" t="n"/>
      <c r="C27" s="3" t="n"/>
      <c r="D27" s="4" t="n"/>
      <c r="E27" s="4" t="n"/>
      <c r="F27" s="4" t="n"/>
      <c r="G27" s="4" t="n"/>
      <c r="H27" s="4" t="n"/>
      <c r="I27" s="28" t="n"/>
      <c r="J27" s="6" t="n"/>
      <c r="K27" s="29" t="n"/>
      <c r="L27" s="30" t="n"/>
      <c r="M27" s="30" t="n"/>
      <c r="N27" s="30" t="n"/>
      <c r="O27" s="30" t="n"/>
      <c r="P27" s="30" t="n"/>
      <c r="Q27" s="34">
        <f>IF($A27="","",SUM($L27:$P27))</f>
        <v/>
      </c>
      <c r="R27" s="30" t="n"/>
      <c r="S27" s="32" t="n"/>
      <c r="T27" s="34">
        <f>IF($A27="","",$R27*12*$S27)</f>
        <v/>
      </c>
      <c r="U27" s="30" t="n"/>
      <c r="V27" s="30" t="n"/>
      <c r="W27" s="30" t="n"/>
      <c r="X27" s="30" t="n"/>
      <c r="Y27" s="30" t="n"/>
      <c r="Z27" s="30" t="n"/>
      <c r="AA27" s="30" t="n"/>
      <c r="AB27" s="30" t="n"/>
      <c r="AC27" s="34">
        <f>IF($A27="","",MIN($L27*3%,$AB27*3%))</f>
        <v/>
      </c>
      <c r="AD27" s="34">
        <f>IF($A27="","",SUM($U27:$AA27,$AC27))</f>
        <v/>
      </c>
      <c r="AE27" s="34">
        <f>IF($A27="","",$T27-$AD27)</f>
        <v/>
      </c>
      <c r="AF27" s="4" t="n"/>
      <c r="AG27" s="35">
        <f>IF($A27="","",IF($AF27="Vivienda habitual",60%,0%))</f>
        <v/>
      </c>
      <c r="AH27" s="34">
        <f>IF($A27="","",MAX(0,$AE27*(1-$AG27)))</f>
        <v/>
      </c>
      <c r="AI27" s="32" t="n"/>
      <c r="AJ27" s="34">
        <f>IF($A27="","",$AH27*$AI27)</f>
        <v/>
      </c>
      <c r="AK27" s="34">
        <f>IF($A27="","",$AE27-$AJ27)</f>
        <v/>
      </c>
      <c r="AL27" s="35">
        <f>IF($A27="","",IFERROR($T27/$Q27,0))</f>
        <v/>
      </c>
      <c r="AM27" s="35">
        <f>IF($A27="","",IFERROR($AK27/$Q27,0))</f>
        <v/>
      </c>
      <c r="AN27" s="15">
        <f>IF($A27="","",IF($AM27&gt;=5%,"Rentable",IF($AM27&gt;=3%,"Revisar","Baja")))</f>
        <v/>
      </c>
    </row>
    <row r="28">
      <c r="A28" s="3" t="n"/>
      <c r="B28" s="4" t="n"/>
      <c r="C28" s="3" t="n"/>
      <c r="D28" s="4" t="n"/>
      <c r="E28" s="4" t="n"/>
      <c r="F28" s="4" t="n"/>
      <c r="G28" s="4" t="n"/>
      <c r="H28" s="4" t="n"/>
      <c r="I28" s="28" t="n"/>
      <c r="J28" s="6" t="n"/>
      <c r="K28" s="29" t="n"/>
      <c r="L28" s="30" t="n"/>
      <c r="M28" s="30" t="n"/>
      <c r="N28" s="30" t="n"/>
      <c r="O28" s="30" t="n"/>
      <c r="P28" s="30" t="n"/>
      <c r="Q28" s="31">
        <f>IF($A28="","",SUM($L28:$P28))</f>
        <v/>
      </c>
      <c r="R28" s="30" t="n"/>
      <c r="S28" s="32" t="n"/>
      <c r="T28" s="31">
        <f>IF($A28="","",$R28*12*$S28)</f>
        <v/>
      </c>
      <c r="U28" s="30" t="n"/>
      <c r="V28" s="30" t="n"/>
      <c r="W28" s="30" t="n"/>
      <c r="X28" s="30" t="n"/>
      <c r="Y28" s="30" t="n"/>
      <c r="Z28" s="30" t="n"/>
      <c r="AA28" s="30" t="n"/>
      <c r="AB28" s="30" t="n"/>
      <c r="AC28" s="31">
        <f>IF($A28="","",MIN($L28*3%,$AB28*3%))</f>
        <v/>
      </c>
      <c r="AD28" s="31">
        <f>IF($A28="","",SUM($U28:$AA28,$AC28))</f>
        <v/>
      </c>
      <c r="AE28" s="31">
        <f>IF($A28="","",$T28-$AD28)</f>
        <v/>
      </c>
      <c r="AF28" s="4" t="n"/>
      <c r="AG28" s="33">
        <f>IF($A28="","",IF($AF28="Vivienda habitual",60%,0%))</f>
        <v/>
      </c>
      <c r="AH28" s="31">
        <f>IF($A28="","",MAX(0,$AE28*(1-$AG28)))</f>
        <v/>
      </c>
      <c r="AI28" s="32" t="n"/>
      <c r="AJ28" s="31">
        <f>IF($A28="","",$AH28*$AI28)</f>
        <v/>
      </c>
      <c r="AK28" s="31">
        <f>IF($A28="","",$AE28-$AJ28)</f>
        <v/>
      </c>
      <c r="AL28" s="33">
        <f>IF($A28="","",IFERROR($T28/$Q28,0))</f>
        <v/>
      </c>
      <c r="AM28" s="33">
        <f>IF($A28="","",IFERROR($AK28/$Q28,0))</f>
        <v/>
      </c>
      <c r="AN28" s="12">
        <f>IF($A28="","",IF($AM28&gt;=5%,"Rentable",IF($AM28&gt;=3%,"Revisar","Baja")))</f>
        <v/>
      </c>
    </row>
    <row r="29">
      <c r="A29" s="3" t="n"/>
      <c r="B29" s="4" t="n"/>
      <c r="C29" s="3" t="n"/>
      <c r="D29" s="4" t="n"/>
      <c r="E29" s="4" t="n"/>
      <c r="F29" s="4" t="n"/>
      <c r="G29" s="4" t="n"/>
      <c r="H29" s="4" t="n"/>
      <c r="I29" s="28" t="n"/>
      <c r="J29" s="6" t="n"/>
      <c r="K29" s="29" t="n"/>
      <c r="L29" s="30" t="n"/>
      <c r="M29" s="30" t="n"/>
      <c r="N29" s="30" t="n"/>
      <c r="O29" s="30" t="n"/>
      <c r="P29" s="30" t="n"/>
      <c r="Q29" s="34">
        <f>IF($A29="","",SUM($L29:$P29))</f>
        <v/>
      </c>
      <c r="R29" s="30" t="n"/>
      <c r="S29" s="32" t="n"/>
      <c r="T29" s="34">
        <f>IF($A29="","",$R29*12*$S29)</f>
        <v/>
      </c>
      <c r="U29" s="30" t="n"/>
      <c r="V29" s="30" t="n"/>
      <c r="W29" s="30" t="n"/>
      <c r="X29" s="30" t="n"/>
      <c r="Y29" s="30" t="n"/>
      <c r="Z29" s="30" t="n"/>
      <c r="AA29" s="30" t="n"/>
      <c r="AB29" s="30" t="n"/>
      <c r="AC29" s="34">
        <f>IF($A29="","",MIN($L29*3%,$AB29*3%))</f>
        <v/>
      </c>
      <c r="AD29" s="34">
        <f>IF($A29="","",SUM($U29:$AA29,$AC29))</f>
        <v/>
      </c>
      <c r="AE29" s="34">
        <f>IF($A29="","",$T29-$AD29)</f>
        <v/>
      </c>
      <c r="AF29" s="4" t="n"/>
      <c r="AG29" s="35">
        <f>IF($A29="","",IF($AF29="Vivienda habitual",60%,0%))</f>
        <v/>
      </c>
      <c r="AH29" s="34">
        <f>IF($A29="","",MAX(0,$AE29*(1-$AG29)))</f>
        <v/>
      </c>
      <c r="AI29" s="32" t="n"/>
      <c r="AJ29" s="34">
        <f>IF($A29="","",$AH29*$AI29)</f>
        <v/>
      </c>
      <c r="AK29" s="34">
        <f>IF($A29="","",$AE29-$AJ29)</f>
        <v/>
      </c>
      <c r="AL29" s="35">
        <f>IF($A29="","",IFERROR($T29/$Q29,0))</f>
        <v/>
      </c>
      <c r="AM29" s="35">
        <f>IF($A29="","",IFERROR($AK29/$Q29,0))</f>
        <v/>
      </c>
      <c r="AN29" s="15">
        <f>IF($A29="","",IF($AM29&gt;=5%,"Rentable",IF($AM29&gt;=3%,"Revisar","Baja")))</f>
        <v/>
      </c>
    </row>
    <row r="30">
      <c r="A30" s="3" t="n"/>
      <c r="B30" s="4" t="n"/>
      <c r="C30" s="3" t="n"/>
      <c r="D30" s="4" t="n"/>
      <c r="E30" s="4" t="n"/>
      <c r="F30" s="4" t="n"/>
      <c r="G30" s="4" t="n"/>
      <c r="H30" s="4" t="n"/>
      <c r="I30" s="28" t="n"/>
      <c r="J30" s="6" t="n"/>
      <c r="K30" s="29" t="n"/>
      <c r="L30" s="30" t="n"/>
      <c r="M30" s="30" t="n"/>
      <c r="N30" s="30" t="n"/>
      <c r="O30" s="30" t="n"/>
      <c r="P30" s="30" t="n"/>
      <c r="Q30" s="31">
        <f>IF($A30="","",SUM($L30:$P30))</f>
        <v/>
      </c>
      <c r="R30" s="30" t="n"/>
      <c r="S30" s="32" t="n"/>
      <c r="T30" s="31">
        <f>IF($A30="","",$R30*12*$S30)</f>
        <v/>
      </c>
      <c r="U30" s="30" t="n"/>
      <c r="V30" s="30" t="n"/>
      <c r="W30" s="30" t="n"/>
      <c r="X30" s="30" t="n"/>
      <c r="Y30" s="30" t="n"/>
      <c r="Z30" s="30" t="n"/>
      <c r="AA30" s="30" t="n"/>
      <c r="AB30" s="30" t="n"/>
      <c r="AC30" s="31">
        <f>IF($A30="","",MIN($L30*3%,$AB30*3%))</f>
        <v/>
      </c>
      <c r="AD30" s="31">
        <f>IF($A30="","",SUM($U30:$AA30,$AC30))</f>
        <v/>
      </c>
      <c r="AE30" s="31">
        <f>IF($A30="","",$T30-$AD30)</f>
        <v/>
      </c>
      <c r="AF30" s="4" t="n"/>
      <c r="AG30" s="33">
        <f>IF($A30="","",IF($AF30="Vivienda habitual",60%,0%))</f>
        <v/>
      </c>
      <c r="AH30" s="31">
        <f>IF($A30="","",MAX(0,$AE30*(1-$AG30)))</f>
        <v/>
      </c>
      <c r="AI30" s="32" t="n"/>
      <c r="AJ30" s="31">
        <f>IF($A30="","",$AH30*$AI30)</f>
        <v/>
      </c>
      <c r="AK30" s="31">
        <f>IF($A30="","",$AE30-$AJ30)</f>
        <v/>
      </c>
      <c r="AL30" s="33">
        <f>IF($A30="","",IFERROR($T30/$Q30,0))</f>
        <v/>
      </c>
      <c r="AM30" s="33">
        <f>IF($A30="","",IFERROR($AK30/$Q30,0))</f>
        <v/>
      </c>
      <c r="AN30" s="12">
        <f>IF($A30="","",IF($AM30&gt;=5%,"Rentable",IF($AM30&gt;=3%,"Revisar","Baja")))</f>
        <v/>
      </c>
    </row>
    <row r="31">
      <c r="A31" s="3" t="n"/>
      <c r="B31" s="4" t="n"/>
      <c r="C31" s="3" t="n"/>
      <c r="D31" s="4" t="n"/>
      <c r="E31" s="4" t="n"/>
      <c r="F31" s="4" t="n"/>
      <c r="G31" s="4" t="n"/>
      <c r="H31" s="4" t="n"/>
      <c r="I31" s="28" t="n"/>
      <c r="J31" s="6" t="n"/>
      <c r="K31" s="29" t="n"/>
      <c r="L31" s="30" t="n"/>
      <c r="M31" s="30" t="n"/>
      <c r="N31" s="30" t="n"/>
      <c r="O31" s="30" t="n"/>
      <c r="P31" s="30" t="n"/>
      <c r="Q31" s="34">
        <f>IF($A31="","",SUM($L31:$P31))</f>
        <v/>
      </c>
      <c r="R31" s="30" t="n"/>
      <c r="S31" s="32" t="n"/>
      <c r="T31" s="34">
        <f>IF($A31="","",$R31*12*$S31)</f>
        <v/>
      </c>
      <c r="U31" s="30" t="n"/>
      <c r="V31" s="30" t="n"/>
      <c r="W31" s="30" t="n"/>
      <c r="X31" s="30" t="n"/>
      <c r="Y31" s="30" t="n"/>
      <c r="Z31" s="30" t="n"/>
      <c r="AA31" s="30" t="n"/>
      <c r="AB31" s="30" t="n"/>
      <c r="AC31" s="34">
        <f>IF($A31="","",MIN($L31*3%,$AB31*3%))</f>
        <v/>
      </c>
      <c r="AD31" s="34">
        <f>IF($A31="","",SUM($U31:$AA31,$AC31))</f>
        <v/>
      </c>
      <c r="AE31" s="34">
        <f>IF($A31="","",$T31-$AD31)</f>
        <v/>
      </c>
      <c r="AF31" s="4" t="n"/>
      <c r="AG31" s="35">
        <f>IF($A31="","",IF($AF31="Vivienda habitual",60%,0%))</f>
        <v/>
      </c>
      <c r="AH31" s="34">
        <f>IF($A31="","",MAX(0,$AE31*(1-$AG31)))</f>
        <v/>
      </c>
      <c r="AI31" s="32" t="n"/>
      <c r="AJ31" s="34">
        <f>IF($A31="","",$AH31*$AI31)</f>
        <v/>
      </c>
      <c r="AK31" s="34">
        <f>IF($A31="","",$AE31-$AJ31)</f>
        <v/>
      </c>
      <c r="AL31" s="35">
        <f>IF($A31="","",IFERROR($T31/$Q31,0))</f>
        <v/>
      </c>
      <c r="AM31" s="35">
        <f>IF($A31="","",IFERROR($AK31/$Q31,0))</f>
        <v/>
      </c>
      <c r="AN31" s="15">
        <f>IF($A31="","",IF($AM31&gt;=5%,"Rentable",IF($AM31&gt;=3%,"Revisar","Baja")))</f>
        <v/>
      </c>
    </row>
    <row r="32">
      <c r="A32" s="3" t="n"/>
      <c r="B32" s="4" t="n"/>
      <c r="C32" s="3" t="n"/>
      <c r="D32" s="4" t="n"/>
      <c r="E32" s="4" t="n"/>
      <c r="F32" s="4" t="n"/>
      <c r="G32" s="4" t="n"/>
      <c r="H32" s="4" t="n"/>
      <c r="I32" s="28" t="n"/>
      <c r="J32" s="6" t="n"/>
      <c r="K32" s="29" t="n"/>
      <c r="L32" s="30" t="n"/>
      <c r="M32" s="30" t="n"/>
      <c r="N32" s="30" t="n"/>
      <c r="O32" s="30" t="n"/>
      <c r="P32" s="30" t="n"/>
      <c r="Q32" s="31">
        <f>IF($A32="","",SUM($L32:$P32))</f>
        <v/>
      </c>
      <c r="R32" s="30" t="n"/>
      <c r="S32" s="32" t="n"/>
      <c r="T32" s="31">
        <f>IF($A32="","",$R32*12*$S32)</f>
        <v/>
      </c>
      <c r="U32" s="30" t="n"/>
      <c r="V32" s="30" t="n"/>
      <c r="W32" s="30" t="n"/>
      <c r="X32" s="30" t="n"/>
      <c r="Y32" s="30" t="n"/>
      <c r="Z32" s="30" t="n"/>
      <c r="AA32" s="30" t="n"/>
      <c r="AB32" s="30" t="n"/>
      <c r="AC32" s="31">
        <f>IF($A32="","",MIN($L32*3%,$AB32*3%))</f>
        <v/>
      </c>
      <c r="AD32" s="31">
        <f>IF($A32="","",SUM($U32:$AA32,$AC32))</f>
        <v/>
      </c>
      <c r="AE32" s="31">
        <f>IF($A32="","",$T32-$AD32)</f>
        <v/>
      </c>
      <c r="AF32" s="4" t="n"/>
      <c r="AG32" s="33">
        <f>IF($A32="","",IF($AF32="Vivienda habitual",60%,0%))</f>
        <v/>
      </c>
      <c r="AH32" s="31">
        <f>IF($A32="","",MAX(0,$AE32*(1-$AG32)))</f>
        <v/>
      </c>
      <c r="AI32" s="32" t="n"/>
      <c r="AJ32" s="31">
        <f>IF($A32="","",$AH32*$AI32)</f>
        <v/>
      </c>
      <c r="AK32" s="31">
        <f>IF($A32="","",$AE32-$AJ32)</f>
        <v/>
      </c>
      <c r="AL32" s="33">
        <f>IF($A32="","",IFERROR($T32/$Q32,0))</f>
        <v/>
      </c>
      <c r="AM32" s="33">
        <f>IF($A32="","",IFERROR($AK32/$Q32,0))</f>
        <v/>
      </c>
      <c r="AN32" s="12">
        <f>IF($A32="","",IF($AM32&gt;=5%,"Rentable",IF($AM32&gt;=3%,"Revisar","Baja")))</f>
        <v/>
      </c>
    </row>
    <row r="33">
      <c r="A33" s="3" t="n"/>
      <c r="B33" s="4" t="n"/>
      <c r="C33" s="3" t="n"/>
      <c r="D33" s="4" t="n"/>
      <c r="E33" s="4" t="n"/>
      <c r="F33" s="4" t="n"/>
      <c r="G33" s="4" t="n"/>
      <c r="H33" s="4" t="n"/>
      <c r="I33" s="28" t="n"/>
      <c r="J33" s="6" t="n"/>
      <c r="K33" s="29" t="n"/>
      <c r="L33" s="30" t="n"/>
      <c r="M33" s="30" t="n"/>
      <c r="N33" s="30" t="n"/>
      <c r="O33" s="30" t="n"/>
      <c r="P33" s="30" t="n"/>
      <c r="Q33" s="34">
        <f>IF($A33="","",SUM($L33:$P33))</f>
        <v/>
      </c>
      <c r="R33" s="30" t="n"/>
      <c r="S33" s="32" t="n"/>
      <c r="T33" s="34">
        <f>IF($A33="","",$R33*12*$S33)</f>
        <v/>
      </c>
      <c r="U33" s="30" t="n"/>
      <c r="V33" s="30" t="n"/>
      <c r="W33" s="30" t="n"/>
      <c r="X33" s="30" t="n"/>
      <c r="Y33" s="30" t="n"/>
      <c r="Z33" s="30" t="n"/>
      <c r="AA33" s="30" t="n"/>
      <c r="AB33" s="30" t="n"/>
      <c r="AC33" s="34">
        <f>IF($A33="","",MIN($L33*3%,$AB33*3%))</f>
        <v/>
      </c>
      <c r="AD33" s="34">
        <f>IF($A33="","",SUM($U33:$AA33,$AC33))</f>
        <v/>
      </c>
      <c r="AE33" s="34">
        <f>IF($A33="","",$T33-$AD33)</f>
        <v/>
      </c>
      <c r="AF33" s="4" t="n"/>
      <c r="AG33" s="35">
        <f>IF($A33="","",IF($AF33="Vivienda habitual",60%,0%))</f>
        <v/>
      </c>
      <c r="AH33" s="34">
        <f>IF($A33="","",MAX(0,$AE33*(1-$AG33)))</f>
        <v/>
      </c>
      <c r="AI33" s="32" t="n"/>
      <c r="AJ33" s="34">
        <f>IF($A33="","",$AH33*$AI33)</f>
        <v/>
      </c>
      <c r="AK33" s="34">
        <f>IF($A33="","",$AE33-$AJ33)</f>
        <v/>
      </c>
      <c r="AL33" s="35">
        <f>IF($A33="","",IFERROR($T33/$Q33,0))</f>
        <v/>
      </c>
      <c r="AM33" s="35">
        <f>IF($A33="","",IFERROR($AK33/$Q33,0))</f>
        <v/>
      </c>
      <c r="AN33" s="15">
        <f>IF($A33="","",IF($AM33&gt;=5%,"Rentable",IF($AM33&gt;=3%,"Revisar","Baja")))</f>
        <v/>
      </c>
    </row>
    <row r="34">
      <c r="A34" s="3" t="n"/>
      <c r="B34" s="4" t="n"/>
      <c r="C34" s="3" t="n"/>
      <c r="D34" s="4" t="n"/>
      <c r="E34" s="4" t="n"/>
      <c r="F34" s="4" t="n"/>
      <c r="G34" s="4" t="n"/>
      <c r="H34" s="4" t="n"/>
      <c r="I34" s="28" t="n"/>
      <c r="J34" s="6" t="n"/>
      <c r="K34" s="29" t="n"/>
      <c r="L34" s="30" t="n"/>
      <c r="M34" s="30" t="n"/>
      <c r="N34" s="30" t="n"/>
      <c r="O34" s="30" t="n"/>
      <c r="P34" s="30" t="n"/>
      <c r="Q34" s="31">
        <f>IF($A34="","",SUM($L34:$P34))</f>
        <v/>
      </c>
      <c r="R34" s="30" t="n"/>
      <c r="S34" s="32" t="n"/>
      <c r="T34" s="31">
        <f>IF($A34="","",$R34*12*$S34)</f>
        <v/>
      </c>
      <c r="U34" s="30" t="n"/>
      <c r="V34" s="30" t="n"/>
      <c r="W34" s="30" t="n"/>
      <c r="X34" s="30" t="n"/>
      <c r="Y34" s="30" t="n"/>
      <c r="Z34" s="30" t="n"/>
      <c r="AA34" s="30" t="n"/>
      <c r="AB34" s="30" t="n"/>
      <c r="AC34" s="31">
        <f>IF($A34="","",MIN($L34*3%,$AB34*3%))</f>
        <v/>
      </c>
      <c r="AD34" s="31">
        <f>IF($A34="","",SUM($U34:$AA34,$AC34))</f>
        <v/>
      </c>
      <c r="AE34" s="31">
        <f>IF($A34="","",$T34-$AD34)</f>
        <v/>
      </c>
      <c r="AF34" s="4" t="n"/>
      <c r="AG34" s="33">
        <f>IF($A34="","",IF($AF34="Vivienda habitual",60%,0%))</f>
        <v/>
      </c>
      <c r="AH34" s="31">
        <f>IF($A34="","",MAX(0,$AE34*(1-$AG34)))</f>
        <v/>
      </c>
      <c r="AI34" s="32" t="n"/>
      <c r="AJ34" s="31">
        <f>IF($A34="","",$AH34*$AI34)</f>
        <v/>
      </c>
      <c r="AK34" s="31">
        <f>IF($A34="","",$AE34-$AJ34)</f>
        <v/>
      </c>
      <c r="AL34" s="33">
        <f>IF($A34="","",IFERROR($T34/$Q34,0))</f>
        <v/>
      </c>
      <c r="AM34" s="33">
        <f>IF($A34="","",IFERROR($AK34/$Q34,0))</f>
        <v/>
      </c>
      <c r="AN34" s="12">
        <f>IF($A34="","",IF($AM34&gt;=5%,"Rentable",IF($AM34&gt;=3%,"Revisar","Baja")))</f>
        <v/>
      </c>
    </row>
    <row r="35">
      <c r="A35" s="3" t="n"/>
      <c r="B35" s="4" t="n"/>
      <c r="C35" s="3" t="n"/>
      <c r="D35" s="4" t="n"/>
      <c r="E35" s="4" t="n"/>
      <c r="F35" s="4" t="n"/>
      <c r="G35" s="4" t="n"/>
      <c r="H35" s="4" t="n"/>
      <c r="I35" s="28" t="n"/>
      <c r="J35" s="6" t="n"/>
      <c r="K35" s="29" t="n"/>
      <c r="L35" s="30" t="n"/>
      <c r="M35" s="30" t="n"/>
      <c r="N35" s="30" t="n"/>
      <c r="O35" s="30" t="n"/>
      <c r="P35" s="30" t="n"/>
      <c r="Q35" s="34">
        <f>IF($A35="","",SUM($L35:$P35))</f>
        <v/>
      </c>
      <c r="R35" s="30" t="n"/>
      <c r="S35" s="32" t="n"/>
      <c r="T35" s="34">
        <f>IF($A35="","",$R35*12*$S35)</f>
        <v/>
      </c>
      <c r="U35" s="30" t="n"/>
      <c r="V35" s="30" t="n"/>
      <c r="W35" s="30" t="n"/>
      <c r="X35" s="30" t="n"/>
      <c r="Y35" s="30" t="n"/>
      <c r="Z35" s="30" t="n"/>
      <c r="AA35" s="30" t="n"/>
      <c r="AB35" s="30" t="n"/>
      <c r="AC35" s="34">
        <f>IF($A35="","",MIN($L35*3%,$AB35*3%))</f>
        <v/>
      </c>
      <c r="AD35" s="34">
        <f>IF($A35="","",SUM($U35:$AA35,$AC35))</f>
        <v/>
      </c>
      <c r="AE35" s="34">
        <f>IF($A35="","",$T35-$AD35)</f>
        <v/>
      </c>
      <c r="AF35" s="4" t="n"/>
      <c r="AG35" s="35">
        <f>IF($A35="","",IF($AF35="Vivienda habitual",60%,0%))</f>
        <v/>
      </c>
      <c r="AH35" s="34">
        <f>IF($A35="","",MAX(0,$AE35*(1-$AG35)))</f>
        <v/>
      </c>
      <c r="AI35" s="32" t="n"/>
      <c r="AJ35" s="34">
        <f>IF($A35="","",$AH35*$AI35)</f>
        <v/>
      </c>
      <c r="AK35" s="34">
        <f>IF($A35="","",$AE35-$AJ35)</f>
        <v/>
      </c>
      <c r="AL35" s="35">
        <f>IF($A35="","",IFERROR($T35/$Q35,0))</f>
        <v/>
      </c>
      <c r="AM35" s="35">
        <f>IF($A35="","",IFERROR($AK35/$Q35,0))</f>
        <v/>
      </c>
      <c r="AN35" s="15">
        <f>IF($A35="","",IF($AM35&gt;=5%,"Rentable",IF($AM35&gt;=3%,"Revisar","Baja")))</f>
        <v/>
      </c>
    </row>
    <row r="36">
      <c r="A36" s="3" t="n"/>
      <c r="B36" s="4" t="n"/>
      <c r="C36" s="3" t="n"/>
      <c r="D36" s="4" t="n"/>
      <c r="E36" s="4" t="n"/>
      <c r="F36" s="4" t="n"/>
      <c r="G36" s="4" t="n"/>
      <c r="H36" s="4" t="n"/>
      <c r="I36" s="28" t="n"/>
      <c r="J36" s="6" t="n"/>
      <c r="K36" s="29" t="n"/>
      <c r="L36" s="30" t="n"/>
      <c r="M36" s="30" t="n"/>
      <c r="N36" s="30" t="n"/>
      <c r="O36" s="30" t="n"/>
      <c r="P36" s="30" t="n"/>
      <c r="Q36" s="31">
        <f>IF($A36="","",SUM($L36:$P36))</f>
        <v/>
      </c>
      <c r="R36" s="30" t="n"/>
      <c r="S36" s="32" t="n"/>
      <c r="T36" s="31">
        <f>IF($A36="","",$R36*12*$S36)</f>
        <v/>
      </c>
      <c r="U36" s="30" t="n"/>
      <c r="V36" s="30" t="n"/>
      <c r="W36" s="30" t="n"/>
      <c r="X36" s="30" t="n"/>
      <c r="Y36" s="30" t="n"/>
      <c r="Z36" s="30" t="n"/>
      <c r="AA36" s="30" t="n"/>
      <c r="AB36" s="30" t="n"/>
      <c r="AC36" s="31">
        <f>IF($A36="","",MIN($L36*3%,$AB36*3%))</f>
        <v/>
      </c>
      <c r="AD36" s="31">
        <f>IF($A36="","",SUM($U36:$AA36,$AC36))</f>
        <v/>
      </c>
      <c r="AE36" s="31">
        <f>IF($A36="","",$T36-$AD36)</f>
        <v/>
      </c>
      <c r="AF36" s="4" t="n"/>
      <c r="AG36" s="33">
        <f>IF($A36="","",IF($AF36="Vivienda habitual",60%,0%))</f>
        <v/>
      </c>
      <c r="AH36" s="31">
        <f>IF($A36="","",MAX(0,$AE36*(1-$AG36)))</f>
        <v/>
      </c>
      <c r="AI36" s="32" t="n"/>
      <c r="AJ36" s="31">
        <f>IF($A36="","",$AH36*$AI36)</f>
        <v/>
      </c>
      <c r="AK36" s="31">
        <f>IF($A36="","",$AE36-$AJ36)</f>
        <v/>
      </c>
      <c r="AL36" s="33">
        <f>IF($A36="","",IFERROR($T36/$Q36,0))</f>
        <v/>
      </c>
      <c r="AM36" s="33">
        <f>IF($A36="","",IFERROR($AK36/$Q36,0))</f>
        <v/>
      </c>
      <c r="AN36" s="12">
        <f>IF($A36="","",IF($AM36&gt;=5%,"Rentable",IF($AM36&gt;=3%,"Revisar","Baja")))</f>
        <v/>
      </c>
    </row>
    <row r="37">
      <c r="A37" s="3" t="n"/>
      <c r="B37" s="4" t="n"/>
      <c r="C37" s="3" t="n"/>
      <c r="D37" s="4" t="n"/>
      <c r="E37" s="4" t="n"/>
      <c r="F37" s="4" t="n"/>
      <c r="G37" s="4" t="n"/>
      <c r="H37" s="4" t="n"/>
      <c r="I37" s="28" t="n"/>
      <c r="J37" s="6" t="n"/>
      <c r="K37" s="29" t="n"/>
      <c r="L37" s="30" t="n"/>
      <c r="M37" s="30" t="n"/>
      <c r="N37" s="30" t="n"/>
      <c r="O37" s="30" t="n"/>
      <c r="P37" s="30" t="n"/>
      <c r="Q37" s="34">
        <f>IF($A37="","",SUM($L37:$P37))</f>
        <v/>
      </c>
      <c r="R37" s="30" t="n"/>
      <c r="S37" s="32" t="n"/>
      <c r="T37" s="34">
        <f>IF($A37="","",$R37*12*$S37)</f>
        <v/>
      </c>
      <c r="U37" s="30" t="n"/>
      <c r="V37" s="30" t="n"/>
      <c r="W37" s="30" t="n"/>
      <c r="X37" s="30" t="n"/>
      <c r="Y37" s="30" t="n"/>
      <c r="Z37" s="30" t="n"/>
      <c r="AA37" s="30" t="n"/>
      <c r="AB37" s="30" t="n"/>
      <c r="AC37" s="34">
        <f>IF($A37="","",MIN($L37*3%,$AB37*3%))</f>
        <v/>
      </c>
      <c r="AD37" s="34">
        <f>IF($A37="","",SUM($U37:$AA37,$AC37))</f>
        <v/>
      </c>
      <c r="AE37" s="34">
        <f>IF($A37="","",$T37-$AD37)</f>
        <v/>
      </c>
      <c r="AF37" s="4" t="n"/>
      <c r="AG37" s="35">
        <f>IF($A37="","",IF($AF37="Vivienda habitual",60%,0%))</f>
        <v/>
      </c>
      <c r="AH37" s="34">
        <f>IF($A37="","",MAX(0,$AE37*(1-$AG37)))</f>
        <v/>
      </c>
      <c r="AI37" s="32" t="n"/>
      <c r="AJ37" s="34">
        <f>IF($A37="","",$AH37*$AI37)</f>
        <v/>
      </c>
      <c r="AK37" s="34">
        <f>IF($A37="","",$AE37-$AJ37)</f>
        <v/>
      </c>
      <c r="AL37" s="35">
        <f>IF($A37="","",IFERROR($T37/$Q37,0))</f>
        <v/>
      </c>
      <c r="AM37" s="35">
        <f>IF($A37="","",IFERROR($AK37/$Q37,0))</f>
        <v/>
      </c>
      <c r="AN37" s="15">
        <f>IF($A37="","",IF($AM37&gt;=5%,"Rentable",IF($AM37&gt;=3%,"Revisar","Baja")))</f>
        <v/>
      </c>
    </row>
    <row r="38">
      <c r="A38" s="3" t="n"/>
      <c r="B38" s="4" t="n"/>
      <c r="C38" s="3" t="n"/>
      <c r="D38" s="4" t="n"/>
      <c r="E38" s="4" t="n"/>
      <c r="F38" s="4" t="n"/>
      <c r="G38" s="4" t="n"/>
      <c r="H38" s="4" t="n"/>
      <c r="I38" s="28" t="n"/>
      <c r="J38" s="6" t="n"/>
      <c r="K38" s="29" t="n"/>
      <c r="L38" s="30" t="n"/>
      <c r="M38" s="30" t="n"/>
      <c r="N38" s="30" t="n"/>
      <c r="O38" s="30" t="n"/>
      <c r="P38" s="30" t="n"/>
      <c r="Q38" s="31">
        <f>IF($A38="","",SUM($L38:$P38))</f>
        <v/>
      </c>
      <c r="R38" s="30" t="n"/>
      <c r="S38" s="32" t="n"/>
      <c r="T38" s="31">
        <f>IF($A38="","",$R38*12*$S38)</f>
        <v/>
      </c>
      <c r="U38" s="30" t="n"/>
      <c r="V38" s="30" t="n"/>
      <c r="W38" s="30" t="n"/>
      <c r="X38" s="30" t="n"/>
      <c r="Y38" s="30" t="n"/>
      <c r="Z38" s="30" t="n"/>
      <c r="AA38" s="30" t="n"/>
      <c r="AB38" s="30" t="n"/>
      <c r="AC38" s="31">
        <f>IF($A38="","",MIN($L38*3%,$AB38*3%))</f>
        <v/>
      </c>
      <c r="AD38" s="31">
        <f>IF($A38="","",SUM($U38:$AA38,$AC38))</f>
        <v/>
      </c>
      <c r="AE38" s="31">
        <f>IF($A38="","",$T38-$AD38)</f>
        <v/>
      </c>
      <c r="AF38" s="4" t="n"/>
      <c r="AG38" s="33">
        <f>IF($A38="","",IF($AF38="Vivienda habitual",60%,0%))</f>
        <v/>
      </c>
      <c r="AH38" s="31">
        <f>IF($A38="","",MAX(0,$AE38*(1-$AG38)))</f>
        <v/>
      </c>
      <c r="AI38" s="32" t="n"/>
      <c r="AJ38" s="31">
        <f>IF($A38="","",$AH38*$AI38)</f>
        <v/>
      </c>
      <c r="AK38" s="31">
        <f>IF($A38="","",$AE38-$AJ38)</f>
        <v/>
      </c>
      <c r="AL38" s="33">
        <f>IF($A38="","",IFERROR($T38/$Q38,0))</f>
        <v/>
      </c>
      <c r="AM38" s="33">
        <f>IF($A38="","",IFERROR($AK38/$Q38,0))</f>
        <v/>
      </c>
      <c r="AN38" s="12">
        <f>IF($A38="","",IF($AM38&gt;=5%,"Rentable",IF($AM38&gt;=3%,"Revisar","Baja")))</f>
        <v/>
      </c>
    </row>
    <row r="39">
      <c r="A39" s="3" t="n"/>
      <c r="B39" s="4" t="n"/>
      <c r="C39" s="3" t="n"/>
      <c r="D39" s="4" t="n"/>
      <c r="E39" s="4" t="n"/>
      <c r="F39" s="4" t="n"/>
      <c r="G39" s="4" t="n"/>
      <c r="H39" s="4" t="n"/>
      <c r="I39" s="28" t="n"/>
      <c r="J39" s="6" t="n"/>
      <c r="K39" s="29" t="n"/>
      <c r="L39" s="30" t="n"/>
      <c r="M39" s="30" t="n"/>
      <c r="N39" s="30" t="n"/>
      <c r="O39" s="30" t="n"/>
      <c r="P39" s="30" t="n"/>
      <c r="Q39" s="34">
        <f>IF($A39="","",SUM($L39:$P39))</f>
        <v/>
      </c>
      <c r="R39" s="30" t="n"/>
      <c r="S39" s="32" t="n"/>
      <c r="T39" s="34">
        <f>IF($A39="","",$R39*12*$S39)</f>
        <v/>
      </c>
      <c r="U39" s="30" t="n"/>
      <c r="V39" s="30" t="n"/>
      <c r="W39" s="30" t="n"/>
      <c r="X39" s="30" t="n"/>
      <c r="Y39" s="30" t="n"/>
      <c r="Z39" s="30" t="n"/>
      <c r="AA39" s="30" t="n"/>
      <c r="AB39" s="30" t="n"/>
      <c r="AC39" s="34">
        <f>IF($A39="","",MIN($L39*3%,$AB39*3%))</f>
        <v/>
      </c>
      <c r="AD39" s="34">
        <f>IF($A39="","",SUM($U39:$AA39,$AC39))</f>
        <v/>
      </c>
      <c r="AE39" s="34">
        <f>IF($A39="","",$T39-$AD39)</f>
        <v/>
      </c>
      <c r="AF39" s="4" t="n"/>
      <c r="AG39" s="35">
        <f>IF($A39="","",IF($AF39="Vivienda habitual",60%,0%))</f>
        <v/>
      </c>
      <c r="AH39" s="34">
        <f>IF($A39="","",MAX(0,$AE39*(1-$AG39)))</f>
        <v/>
      </c>
      <c r="AI39" s="32" t="n"/>
      <c r="AJ39" s="34">
        <f>IF($A39="","",$AH39*$AI39)</f>
        <v/>
      </c>
      <c r="AK39" s="34">
        <f>IF($A39="","",$AE39-$AJ39)</f>
        <v/>
      </c>
      <c r="AL39" s="35">
        <f>IF($A39="","",IFERROR($T39/$Q39,0))</f>
        <v/>
      </c>
      <c r="AM39" s="35">
        <f>IF($A39="","",IFERROR($AK39/$Q39,0))</f>
        <v/>
      </c>
      <c r="AN39" s="15">
        <f>IF($A39="","",IF($AM39&gt;=5%,"Rentable",IF($AM39&gt;=3%,"Revisar","Baja")))</f>
        <v/>
      </c>
    </row>
    <row r="40">
      <c r="A40" s="3" t="n"/>
      <c r="B40" s="4" t="n"/>
      <c r="C40" s="3" t="n"/>
      <c r="D40" s="4" t="n"/>
      <c r="E40" s="4" t="n"/>
      <c r="F40" s="4" t="n"/>
      <c r="G40" s="4" t="n"/>
      <c r="H40" s="4" t="n"/>
      <c r="I40" s="28" t="n"/>
      <c r="J40" s="6" t="n"/>
      <c r="K40" s="29" t="n"/>
      <c r="L40" s="30" t="n"/>
      <c r="M40" s="30" t="n"/>
      <c r="N40" s="30" t="n"/>
      <c r="O40" s="30" t="n"/>
      <c r="P40" s="30" t="n"/>
      <c r="Q40" s="31">
        <f>IF($A40="","",SUM($L40:$P40))</f>
        <v/>
      </c>
      <c r="R40" s="30" t="n"/>
      <c r="S40" s="32" t="n"/>
      <c r="T40" s="31">
        <f>IF($A40="","",$R40*12*$S40)</f>
        <v/>
      </c>
      <c r="U40" s="30" t="n"/>
      <c r="V40" s="30" t="n"/>
      <c r="W40" s="30" t="n"/>
      <c r="X40" s="30" t="n"/>
      <c r="Y40" s="30" t="n"/>
      <c r="Z40" s="30" t="n"/>
      <c r="AA40" s="30" t="n"/>
      <c r="AB40" s="30" t="n"/>
      <c r="AC40" s="31">
        <f>IF($A40="","",MIN($L40*3%,$AB40*3%))</f>
        <v/>
      </c>
      <c r="AD40" s="31">
        <f>IF($A40="","",SUM($U40:$AA40,$AC40))</f>
        <v/>
      </c>
      <c r="AE40" s="31">
        <f>IF($A40="","",$T40-$AD40)</f>
        <v/>
      </c>
      <c r="AF40" s="4" t="n"/>
      <c r="AG40" s="33">
        <f>IF($A40="","",IF($AF40="Vivienda habitual",60%,0%))</f>
        <v/>
      </c>
      <c r="AH40" s="31">
        <f>IF($A40="","",MAX(0,$AE40*(1-$AG40)))</f>
        <v/>
      </c>
      <c r="AI40" s="32" t="n"/>
      <c r="AJ40" s="31">
        <f>IF($A40="","",$AH40*$AI40)</f>
        <v/>
      </c>
      <c r="AK40" s="31">
        <f>IF($A40="","",$AE40-$AJ40)</f>
        <v/>
      </c>
      <c r="AL40" s="33">
        <f>IF($A40="","",IFERROR($T40/$Q40,0))</f>
        <v/>
      </c>
      <c r="AM40" s="33">
        <f>IF($A40="","",IFERROR($AK40/$Q40,0))</f>
        <v/>
      </c>
      <c r="AN40" s="12">
        <f>IF($A40="","",IF($AM40&gt;=5%,"Rentable",IF($AM40&gt;=3%,"Revisar","Baja")))</f>
        <v/>
      </c>
    </row>
    <row r="41">
      <c r="A41" s="3" t="n"/>
      <c r="B41" s="4" t="n"/>
      <c r="C41" s="3" t="n"/>
      <c r="D41" s="4" t="n"/>
      <c r="E41" s="4" t="n"/>
      <c r="F41" s="4" t="n"/>
      <c r="G41" s="4" t="n"/>
      <c r="H41" s="4" t="n"/>
      <c r="I41" s="28" t="n"/>
      <c r="J41" s="6" t="n"/>
      <c r="K41" s="29" t="n"/>
      <c r="L41" s="30" t="n"/>
      <c r="M41" s="30" t="n"/>
      <c r="N41" s="30" t="n"/>
      <c r="O41" s="30" t="n"/>
      <c r="P41" s="30" t="n"/>
      <c r="Q41" s="34">
        <f>IF($A41="","",SUM($L41:$P41))</f>
        <v/>
      </c>
      <c r="R41" s="30" t="n"/>
      <c r="S41" s="32" t="n"/>
      <c r="T41" s="34">
        <f>IF($A41="","",$R41*12*$S41)</f>
        <v/>
      </c>
      <c r="U41" s="30" t="n"/>
      <c r="V41" s="30" t="n"/>
      <c r="W41" s="30" t="n"/>
      <c r="X41" s="30" t="n"/>
      <c r="Y41" s="30" t="n"/>
      <c r="Z41" s="30" t="n"/>
      <c r="AA41" s="30" t="n"/>
      <c r="AB41" s="30" t="n"/>
      <c r="AC41" s="34">
        <f>IF($A41="","",MIN($L41*3%,$AB41*3%))</f>
        <v/>
      </c>
      <c r="AD41" s="34">
        <f>IF($A41="","",SUM($U41:$AA41,$AC41))</f>
        <v/>
      </c>
      <c r="AE41" s="34">
        <f>IF($A41="","",$T41-$AD41)</f>
        <v/>
      </c>
      <c r="AF41" s="4" t="n"/>
      <c r="AG41" s="35">
        <f>IF($A41="","",IF($AF41="Vivienda habitual",60%,0%))</f>
        <v/>
      </c>
      <c r="AH41" s="34">
        <f>IF($A41="","",MAX(0,$AE41*(1-$AG41)))</f>
        <v/>
      </c>
      <c r="AI41" s="32" t="n"/>
      <c r="AJ41" s="34">
        <f>IF($A41="","",$AH41*$AI41)</f>
        <v/>
      </c>
      <c r="AK41" s="34">
        <f>IF($A41="","",$AE41-$AJ41)</f>
        <v/>
      </c>
      <c r="AL41" s="35">
        <f>IF($A41="","",IFERROR($T41/$Q41,0))</f>
        <v/>
      </c>
      <c r="AM41" s="35">
        <f>IF($A41="","",IFERROR($AK41/$Q41,0))</f>
        <v/>
      </c>
      <c r="AN41" s="15">
        <f>IF($A41="","",IF($AM41&gt;=5%,"Rentable",IF($AM41&gt;=3%,"Revisar","Baja")))</f>
        <v/>
      </c>
    </row>
    <row r="42">
      <c r="A42" s="3" t="n"/>
      <c r="B42" s="4" t="n"/>
      <c r="C42" s="3" t="n"/>
      <c r="D42" s="4" t="n"/>
      <c r="E42" s="4" t="n"/>
      <c r="F42" s="4" t="n"/>
      <c r="G42" s="4" t="n"/>
      <c r="H42" s="4" t="n"/>
      <c r="I42" s="28" t="n"/>
      <c r="J42" s="6" t="n"/>
      <c r="K42" s="29" t="n"/>
      <c r="L42" s="30" t="n"/>
      <c r="M42" s="30" t="n"/>
      <c r="N42" s="30" t="n"/>
      <c r="O42" s="30" t="n"/>
      <c r="P42" s="30" t="n"/>
      <c r="Q42" s="31">
        <f>IF($A42="","",SUM($L42:$P42))</f>
        <v/>
      </c>
      <c r="R42" s="30" t="n"/>
      <c r="S42" s="32" t="n"/>
      <c r="T42" s="31">
        <f>IF($A42="","",$R42*12*$S42)</f>
        <v/>
      </c>
      <c r="U42" s="30" t="n"/>
      <c r="V42" s="30" t="n"/>
      <c r="W42" s="30" t="n"/>
      <c r="X42" s="30" t="n"/>
      <c r="Y42" s="30" t="n"/>
      <c r="Z42" s="30" t="n"/>
      <c r="AA42" s="30" t="n"/>
      <c r="AB42" s="30" t="n"/>
      <c r="AC42" s="31">
        <f>IF($A42="","",MIN($L42*3%,$AB42*3%))</f>
        <v/>
      </c>
      <c r="AD42" s="31">
        <f>IF($A42="","",SUM($U42:$AA42,$AC42))</f>
        <v/>
      </c>
      <c r="AE42" s="31">
        <f>IF($A42="","",$T42-$AD42)</f>
        <v/>
      </c>
      <c r="AF42" s="4" t="n"/>
      <c r="AG42" s="33">
        <f>IF($A42="","",IF($AF42="Vivienda habitual",60%,0%))</f>
        <v/>
      </c>
      <c r="AH42" s="31">
        <f>IF($A42="","",MAX(0,$AE42*(1-$AG42)))</f>
        <v/>
      </c>
      <c r="AI42" s="32" t="n"/>
      <c r="AJ42" s="31">
        <f>IF($A42="","",$AH42*$AI42)</f>
        <v/>
      </c>
      <c r="AK42" s="31">
        <f>IF($A42="","",$AE42-$AJ42)</f>
        <v/>
      </c>
      <c r="AL42" s="33">
        <f>IF($A42="","",IFERROR($T42/$Q42,0))</f>
        <v/>
      </c>
      <c r="AM42" s="33">
        <f>IF($A42="","",IFERROR($AK42/$Q42,0))</f>
        <v/>
      </c>
      <c r="AN42" s="12">
        <f>IF($A42="","",IF($AM42&gt;=5%,"Rentable",IF($AM42&gt;=3%,"Revisar","Baja")))</f>
        <v/>
      </c>
    </row>
    <row r="43">
      <c r="A43" s="3" t="n"/>
      <c r="B43" s="4" t="n"/>
      <c r="C43" s="3" t="n"/>
      <c r="D43" s="4" t="n"/>
      <c r="E43" s="4" t="n"/>
      <c r="F43" s="4" t="n"/>
      <c r="G43" s="4" t="n"/>
      <c r="H43" s="4" t="n"/>
      <c r="I43" s="28" t="n"/>
      <c r="J43" s="6" t="n"/>
      <c r="K43" s="29" t="n"/>
      <c r="L43" s="30" t="n"/>
      <c r="M43" s="30" t="n"/>
      <c r="N43" s="30" t="n"/>
      <c r="O43" s="30" t="n"/>
      <c r="P43" s="30" t="n"/>
      <c r="Q43" s="34">
        <f>IF($A43="","",SUM($L43:$P43))</f>
        <v/>
      </c>
      <c r="R43" s="30" t="n"/>
      <c r="S43" s="32" t="n"/>
      <c r="T43" s="34">
        <f>IF($A43="","",$R43*12*$S43)</f>
        <v/>
      </c>
      <c r="U43" s="30" t="n"/>
      <c r="V43" s="30" t="n"/>
      <c r="W43" s="30" t="n"/>
      <c r="X43" s="30" t="n"/>
      <c r="Y43" s="30" t="n"/>
      <c r="Z43" s="30" t="n"/>
      <c r="AA43" s="30" t="n"/>
      <c r="AB43" s="30" t="n"/>
      <c r="AC43" s="34">
        <f>IF($A43="","",MIN($L43*3%,$AB43*3%))</f>
        <v/>
      </c>
      <c r="AD43" s="34">
        <f>IF($A43="","",SUM($U43:$AA43,$AC43))</f>
        <v/>
      </c>
      <c r="AE43" s="34">
        <f>IF($A43="","",$T43-$AD43)</f>
        <v/>
      </c>
      <c r="AF43" s="4" t="n"/>
      <c r="AG43" s="35">
        <f>IF($A43="","",IF($AF43="Vivienda habitual",60%,0%))</f>
        <v/>
      </c>
      <c r="AH43" s="34">
        <f>IF($A43="","",MAX(0,$AE43*(1-$AG43)))</f>
        <v/>
      </c>
      <c r="AI43" s="32" t="n"/>
      <c r="AJ43" s="34">
        <f>IF($A43="","",$AH43*$AI43)</f>
        <v/>
      </c>
      <c r="AK43" s="34">
        <f>IF($A43="","",$AE43-$AJ43)</f>
        <v/>
      </c>
      <c r="AL43" s="35">
        <f>IF($A43="","",IFERROR($T43/$Q43,0))</f>
        <v/>
      </c>
      <c r="AM43" s="35">
        <f>IF($A43="","",IFERROR($AK43/$Q43,0))</f>
        <v/>
      </c>
      <c r="AN43" s="15">
        <f>IF($A43="","",IF($AM43&gt;=5%,"Rentable",IF($AM43&gt;=3%,"Revisar","Baja")))</f>
        <v/>
      </c>
    </row>
    <row r="44">
      <c r="A44" s="3" t="n"/>
      <c r="B44" s="4" t="n"/>
      <c r="C44" s="3" t="n"/>
      <c r="D44" s="4" t="n"/>
      <c r="E44" s="4" t="n"/>
      <c r="F44" s="4" t="n"/>
      <c r="G44" s="4" t="n"/>
      <c r="H44" s="4" t="n"/>
      <c r="I44" s="28" t="n"/>
      <c r="J44" s="6" t="n"/>
      <c r="K44" s="29" t="n"/>
      <c r="L44" s="30" t="n"/>
      <c r="M44" s="30" t="n"/>
      <c r="N44" s="30" t="n"/>
      <c r="O44" s="30" t="n"/>
      <c r="P44" s="30" t="n"/>
      <c r="Q44" s="31">
        <f>IF($A44="","",SUM($L44:$P44))</f>
        <v/>
      </c>
      <c r="R44" s="30" t="n"/>
      <c r="S44" s="32" t="n"/>
      <c r="T44" s="31">
        <f>IF($A44="","",$R44*12*$S44)</f>
        <v/>
      </c>
      <c r="U44" s="30" t="n"/>
      <c r="V44" s="30" t="n"/>
      <c r="W44" s="30" t="n"/>
      <c r="X44" s="30" t="n"/>
      <c r="Y44" s="30" t="n"/>
      <c r="Z44" s="30" t="n"/>
      <c r="AA44" s="30" t="n"/>
      <c r="AB44" s="30" t="n"/>
      <c r="AC44" s="31">
        <f>IF($A44="","",MIN($L44*3%,$AB44*3%))</f>
        <v/>
      </c>
      <c r="AD44" s="31">
        <f>IF($A44="","",SUM($U44:$AA44,$AC44))</f>
        <v/>
      </c>
      <c r="AE44" s="31">
        <f>IF($A44="","",$T44-$AD44)</f>
        <v/>
      </c>
      <c r="AF44" s="4" t="n"/>
      <c r="AG44" s="33">
        <f>IF($A44="","",IF($AF44="Vivienda habitual",60%,0%))</f>
        <v/>
      </c>
      <c r="AH44" s="31">
        <f>IF($A44="","",MAX(0,$AE44*(1-$AG44)))</f>
        <v/>
      </c>
      <c r="AI44" s="32" t="n"/>
      <c r="AJ44" s="31">
        <f>IF($A44="","",$AH44*$AI44)</f>
        <v/>
      </c>
      <c r="AK44" s="31">
        <f>IF($A44="","",$AE44-$AJ44)</f>
        <v/>
      </c>
      <c r="AL44" s="33">
        <f>IF($A44="","",IFERROR($T44/$Q44,0))</f>
        <v/>
      </c>
      <c r="AM44" s="33">
        <f>IF($A44="","",IFERROR($AK44/$Q44,0))</f>
        <v/>
      </c>
      <c r="AN44" s="12">
        <f>IF($A44="","",IF($AM44&gt;=5%,"Rentable",IF($AM44&gt;=3%,"Revisar","Baja")))</f>
        <v/>
      </c>
    </row>
    <row r="45">
      <c r="A45" s="3" t="n"/>
      <c r="B45" s="4" t="n"/>
      <c r="C45" s="3" t="n"/>
      <c r="D45" s="4" t="n"/>
      <c r="E45" s="4" t="n"/>
      <c r="F45" s="4" t="n"/>
      <c r="G45" s="4" t="n"/>
      <c r="H45" s="4" t="n"/>
      <c r="I45" s="28" t="n"/>
      <c r="J45" s="6" t="n"/>
      <c r="K45" s="29" t="n"/>
      <c r="L45" s="30" t="n"/>
      <c r="M45" s="30" t="n"/>
      <c r="N45" s="30" t="n"/>
      <c r="O45" s="30" t="n"/>
      <c r="P45" s="30" t="n"/>
      <c r="Q45" s="34">
        <f>IF($A45="","",SUM($L45:$P45))</f>
        <v/>
      </c>
      <c r="R45" s="30" t="n"/>
      <c r="S45" s="32" t="n"/>
      <c r="T45" s="34">
        <f>IF($A45="","",$R45*12*$S45)</f>
        <v/>
      </c>
      <c r="U45" s="30" t="n"/>
      <c r="V45" s="30" t="n"/>
      <c r="W45" s="30" t="n"/>
      <c r="X45" s="30" t="n"/>
      <c r="Y45" s="30" t="n"/>
      <c r="Z45" s="30" t="n"/>
      <c r="AA45" s="30" t="n"/>
      <c r="AB45" s="30" t="n"/>
      <c r="AC45" s="34">
        <f>IF($A45="","",MIN($L45*3%,$AB45*3%))</f>
        <v/>
      </c>
      <c r="AD45" s="34">
        <f>IF($A45="","",SUM($U45:$AA45,$AC45))</f>
        <v/>
      </c>
      <c r="AE45" s="34">
        <f>IF($A45="","",$T45-$AD45)</f>
        <v/>
      </c>
      <c r="AF45" s="4" t="n"/>
      <c r="AG45" s="35">
        <f>IF($A45="","",IF($AF45="Vivienda habitual",60%,0%))</f>
        <v/>
      </c>
      <c r="AH45" s="34">
        <f>IF($A45="","",MAX(0,$AE45*(1-$AG45)))</f>
        <v/>
      </c>
      <c r="AI45" s="32" t="n"/>
      <c r="AJ45" s="34">
        <f>IF($A45="","",$AH45*$AI45)</f>
        <v/>
      </c>
      <c r="AK45" s="34">
        <f>IF($A45="","",$AE45-$AJ45)</f>
        <v/>
      </c>
      <c r="AL45" s="35">
        <f>IF($A45="","",IFERROR($T45/$Q45,0))</f>
        <v/>
      </c>
      <c r="AM45" s="35">
        <f>IF($A45="","",IFERROR($AK45/$Q45,0))</f>
        <v/>
      </c>
      <c r="AN45" s="15">
        <f>IF($A45="","",IF($AM45&gt;=5%,"Rentable",IF($AM45&gt;=3%,"Revisar","Baja")))</f>
        <v/>
      </c>
    </row>
    <row r="46">
      <c r="A46" s="3" t="n"/>
      <c r="B46" s="4" t="n"/>
      <c r="C46" s="3" t="n"/>
      <c r="D46" s="4" t="n"/>
      <c r="E46" s="4" t="n"/>
      <c r="F46" s="4" t="n"/>
      <c r="G46" s="4" t="n"/>
      <c r="H46" s="4" t="n"/>
      <c r="I46" s="28" t="n"/>
      <c r="J46" s="6" t="n"/>
      <c r="K46" s="29" t="n"/>
      <c r="L46" s="30" t="n"/>
      <c r="M46" s="30" t="n"/>
      <c r="N46" s="30" t="n"/>
      <c r="O46" s="30" t="n"/>
      <c r="P46" s="30" t="n"/>
      <c r="Q46" s="31">
        <f>IF($A46="","",SUM($L46:$P46))</f>
        <v/>
      </c>
      <c r="R46" s="30" t="n"/>
      <c r="S46" s="32" t="n"/>
      <c r="T46" s="31">
        <f>IF($A46="","",$R46*12*$S46)</f>
        <v/>
      </c>
      <c r="U46" s="30" t="n"/>
      <c r="V46" s="30" t="n"/>
      <c r="W46" s="30" t="n"/>
      <c r="X46" s="30" t="n"/>
      <c r="Y46" s="30" t="n"/>
      <c r="Z46" s="30" t="n"/>
      <c r="AA46" s="30" t="n"/>
      <c r="AB46" s="30" t="n"/>
      <c r="AC46" s="31">
        <f>IF($A46="","",MIN($L46*3%,$AB46*3%))</f>
        <v/>
      </c>
      <c r="AD46" s="31">
        <f>IF($A46="","",SUM($U46:$AA46,$AC46))</f>
        <v/>
      </c>
      <c r="AE46" s="31">
        <f>IF($A46="","",$T46-$AD46)</f>
        <v/>
      </c>
      <c r="AF46" s="4" t="n"/>
      <c r="AG46" s="33">
        <f>IF($A46="","",IF($AF46="Vivienda habitual",60%,0%))</f>
        <v/>
      </c>
      <c r="AH46" s="31">
        <f>IF($A46="","",MAX(0,$AE46*(1-$AG46)))</f>
        <v/>
      </c>
      <c r="AI46" s="32" t="n"/>
      <c r="AJ46" s="31">
        <f>IF($A46="","",$AH46*$AI46)</f>
        <v/>
      </c>
      <c r="AK46" s="31">
        <f>IF($A46="","",$AE46-$AJ46)</f>
        <v/>
      </c>
      <c r="AL46" s="33">
        <f>IF($A46="","",IFERROR($T46/$Q46,0))</f>
        <v/>
      </c>
      <c r="AM46" s="33">
        <f>IF($A46="","",IFERROR($AK46/$Q46,0))</f>
        <v/>
      </c>
      <c r="AN46" s="12">
        <f>IF($A46="","",IF($AM46&gt;=5%,"Rentable",IF($AM46&gt;=3%,"Revisar","Baja")))</f>
        <v/>
      </c>
    </row>
    <row r="47">
      <c r="A47" s="3" t="n"/>
      <c r="B47" s="4" t="n"/>
      <c r="C47" s="3" t="n"/>
      <c r="D47" s="4" t="n"/>
      <c r="E47" s="4" t="n"/>
      <c r="F47" s="4" t="n"/>
      <c r="G47" s="4" t="n"/>
      <c r="H47" s="4" t="n"/>
      <c r="I47" s="28" t="n"/>
      <c r="J47" s="6" t="n"/>
      <c r="K47" s="29" t="n"/>
      <c r="L47" s="30" t="n"/>
      <c r="M47" s="30" t="n"/>
      <c r="N47" s="30" t="n"/>
      <c r="O47" s="30" t="n"/>
      <c r="P47" s="30" t="n"/>
      <c r="Q47" s="34">
        <f>IF($A47="","",SUM($L47:$P47))</f>
        <v/>
      </c>
      <c r="R47" s="30" t="n"/>
      <c r="S47" s="32" t="n"/>
      <c r="T47" s="34">
        <f>IF($A47="","",$R47*12*$S47)</f>
        <v/>
      </c>
      <c r="U47" s="30" t="n"/>
      <c r="V47" s="30" t="n"/>
      <c r="W47" s="30" t="n"/>
      <c r="X47" s="30" t="n"/>
      <c r="Y47" s="30" t="n"/>
      <c r="Z47" s="30" t="n"/>
      <c r="AA47" s="30" t="n"/>
      <c r="AB47" s="30" t="n"/>
      <c r="AC47" s="34">
        <f>IF($A47="","",MIN($L47*3%,$AB47*3%))</f>
        <v/>
      </c>
      <c r="AD47" s="34">
        <f>IF($A47="","",SUM($U47:$AA47,$AC47))</f>
        <v/>
      </c>
      <c r="AE47" s="34">
        <f>IF($A47="","",$T47-$AD47)</f>
        <v/>
      </c>
      <c r="AF47" s="4" t="n"/>
      <c r="AG47" s="35">
        <f>IF($A47="","",IF($AF47="Vivienda habitual",60%,0%))</f>
        <v/>
      </c>
      <c r="AH47" s="34">
        <f>IF($A47="","",MAX(0,$AE47*(1-$AG47)))</f>
        <v/>
      </c>
      <c r="AI47" s="32" t="n"/>
      <c r="AJ47" s="34">
        <f>IF($A47="","",$AH47*$AI47)</f>
        <v/>
      </c>
      <c r="AK47" s="34">
        <f>IF($A47="","",$AE47-$AJ47)</f>
        <v/>
      </c>
      <c r="AL47" s="35">
        <f>IF($A47="","",IFERROR($T47/$Q47,0))</f>
        <v/>
      </c>
      <c r="AM47" s="35">
        <f>IF($A47="","",IFERROR($AK47/$Q47,0))</f>
        <v/>
      </c>
      <c r="AN47" s="15">
        <f>IF($A47="","",IF($AM47&gt;=5%,"Rentable",IF($AM47&gt;=3%,"Revisar","Baja")))</f>
        <v/>
      </c>
    </row>
    <row r="48">
      <c r="A48" s="3" t="n"/>
      <c r="B48" s="4" t="n"/>
      <c r="C48" s="3" t="n"/>
      <c r="D48" s="4" t="n"/>
      <c r="E48" s="4" t="n"/>
      <c r="F48" s="4" t="n"/>
      <c r="G48" s="4" t="n"/>
      <c r="H48" s="4" t="n"/>
      <c r="I48" s="28" t="n"/>
      <c r="J48" s="6" t="n"/>
      <c r="K48" s="29" t="n"/>
      <c r="L48" s="30" t="n"/>
      <c r="M48" s="30" t="n"/>
      <c r="N48" s="30" t="n"/>
      <c r="O48" s="30" t="n"/>
      <c r="P48" s="30" t="n"/>
      <c r="Q48" s="31">
        <f>IF($A48="","",SUM($L48:$P48))</f>
        <v/>
      </c>
      <c r="R48" s="30" t="n"/>
      <c r="S48" s="32" t="n"/>
      <c r="T48" s="31">
        <f>IF($A48="","",$R48*12*$S48)</f>
        <v/>
      </c>
      <c r="U48" s="30" t="n"/>
      <c r="V48" s="30" t="n"/>
      <c r="W48" s="30" t="n"/>
      <c r="X48" s="30" t="n"/>
      <c r="Y48" s="30" t="n"/>
      <c r="Z48" s="30" t="n"/>
      <c r="AA48" s="30" t="n"/>
      <c r="AB48" s="30" t="n"/>
      <c r="AC48" s="31">
        <f>IF($A48="","",MIN($L48*3%,$AB48*3%))</f>
        <v/>
      </c>
      <c r="AD48" s="31">
        <f>IF($A48="","",SUM($U48:$AA48,$AC48))</f>
        <v/>
      </c>
      <c r="AE48" s="31">
        <f>IF($A48="","",$T48-$AD48)</f>
        <v/>
      </c>
      <c r="AF48" s="4" t="n"/>
      <c r="AG48" s="33">
        <f>IF($A48="","",IF($AF48="Vivienda habitual",60%,0%))</f>
        <v/>
      </c>
      <c r="AH48" s="31">
        <f>IF($A48="","",MAX(0,$AE48*(1-$AG48)))</f>
        <v/>
      </c>
      <c r="AI48" s="32" t="n"/>
      <c r="AJ48" s="31">
        <f>IF($A48="","",$AH48*$AI48)</f>
        <v/>
      </c>
      <c r="AK48" s="31">
        <f>IF($A48="","",$AE48-$AJ48)</f>
        <v/>
      </c>
      <c r="AL48" s="33">
        <f>IF($A48="","",IFERROR($T48/$Q48,0))</f>
        <v/>
      </c>
      <c r="AM48" s="33">
        <f>IF($A48="","",IFERROR($AK48/$Q48,0))</f>
        <v/>
      </c>
      <c r="AN48" s="12">
        <f>IF($A48="","",IF($AM48&gt;=5%,"Rentable",IF($AM48&gt;=3%,"Revisar","Baja")))</f>
        <v/>
      </c>
    </row>
    <row r="49">
      <c r="A49" s="3" t="n"/>
      <c r="B49" s="4" t="n"/>
      <c r="C49" s="3" t="n"/>
      <c r="D49" s="4" t="n"/>
      <c r="E49" s="4" t="n"/>
      <c r="F49" s="4" t="n"/>
      <c r="G49" s="4" t="n"/>
      <c r="H49" s="4" t="n"/>
      <c r="I49" s="28" t="n"/>
      <c r="J49" s="6" t="n"/>
      <c r="K49" s="29" t="n"/>
      <c r="L49" s="30" t="n"/>
      <c r="M49" s="30" t="n"/>
      <c r="N49" s="30" t="n"/>
      <c r="O49" s="30" t="n"/>
      <c r="P49" s="30" t="n"/>
      <c r="Q49" s="34">
        <f>IF($A49="","",SUM($L49:$P49))</f>
        <v/>
      </c>
      <c r="R49" s="30" t="n"/>
      <c r="S49" s="32" t="n"/>
      <c r="T49" s="34">
        <f>IF($A49="","",$R49*12*$S49)</f>
        <v/>
      </c>
      <c r="U49" s="30" t="n"/>
      <c r="V49" s="30" t="n"/>
      <c r="W49" s="30" t="n"/>
      <c r="X49" s="30" t="n"/>
      <c r="Y49" s="30" t="n"/>
      <c r="Z49" s="30" t="n"/>
      <c r="AA49" s="30" t="n"/>
      <c r="AB49" s="30" t="n"/>
      <c r="AC49" s="34">
        <f>IF($A49="","",MIN($L49*3%,$AB49*3%))</f>
        <v/>
      </c>
      <c r="AD49" s="34">
        <f>IF($A49="","",SUM($U49:$AA49,$AC49))</f>
        <v/>
      </c>
      <c r="AE49" s="34">
        <f>IF($A49="","",$T49-$AD49)</f>
        <v/>
      </c>
      <c r="AF49" s="4" t="n"/>
      <c r="AG49" s="35">
        <f>IF($A49="","",IF($AF49="Vivienda habitual",60%,0%))</f>
        <v/>
      </c>
      <c r="AH49" s="34">
        <f>IF($A49="","",MAX(0,$AE49*(1-$AG49)))</f>
        <v/>
      </c>
      <c r="AI49" s="32" t="n"/>
      <c r="AJ49" s="34">
        <f>IF($A49="","",$AH49*$AI49)</f>
        <v/>
      </c>
      <c r="AK49" s="34">
        <f>IF($A49="","",$AE49-$AJ49)</f>
        <v/>
      </c>
      <c r="AL49" s="35">
        <f>IF($A49="","",IFERROR($T49/$Q49,0))</f>
        <v/>
      </c>
      <c r="AM49" s="35">
        <f>IF($A49="","",IFERROR($AK49/$Q49,0))</f>
        <v/>
      </c>
      <c r="AN49" s="15">
        <f>IF($A49="","",IF($AM49&gt;=5%,"Rentable",IF($AM49&gt;=3%,"Revisar","Baja")))</f>
        <v/>
      </c>
    </row>
    <row r="50">
      <c r="A50" s="3" t="n"/>
      <c r="B50" s="4" t="n"/>
      <c r="C50" s="3" t="n"/>
      <c r="D50" s="4" t="n"/>
      <c r="E50" s="4" t="n"/>
      <c r="F50" s="4" t="n"/>
      <c r="G50" s="4" t="n"/>
      <c r="H50" s="4" t="n"/>
      <c r="I50" s="28" t="n"/>
      <c r="J50" s="6" t="n"/>
      <c r="K50" s="29" t="n"/>
      <c r="L50" s="30" t="n"/>
      <c r="M50" s="30" t="n"/>
      <c r="N50" s="30" t="n"/>
      <c r="O50" s="30" t="n"/>
      <c r="P50" s="30" t="n"/>
      <c r="Q50" s="31">
        <f>IF($A50="","",SUM($L50:$P50))</f>
        <v/>
      </c>
      <c r="R50" s="30" t="n"/>
      <c r="S50" s="32" t="n"/>
      <c r="T50" s="31">
        <f>IF($A50="","",$R50*12*$S50)</f>
        <v/>
      </c>
      <c r="U50" s="30" t="n"/>
      <c r="V50" s="30" t="n"/>
      <c r="W50" s="30" t="n"/>
      <c r="X50" s="30" t="n"/>
      <c r="Y50" s="30" t="n"/>
      <c r="Z50" s="30" t="n"/>
      <c r="AA50" s="30" t="n"/>
      <c r="AB50" s="30" t="n"/>
      <c r="AC50" s="31">
        <f>IF($A50="","",MIN($L50*3%,$AB50*3%))</f>
        <v/>
      </c>
      <c r="AD50" s="31">
        <f>IF($A50="","",SUM($U50:$AA50,$AC50))</f>
        <v/>
      </c>
      <c r="AE50" s="31">
        <f>IF($A50="","",$T50-$AD50)</f>
        <v/>
      </c>
      <c r="AF50" s="4" t="n"/>
      <c r="AG50" s="33">
        <f>IF($A50="","",IF($AF50="Vivienda habitual",60%,0%))</f>
        <v/>
      </c>
      <c r="AH50" s="31">
        <f>IF($A50="","",MAX(0,$AE50*(1-$AG50)))</f>
        <v/>
      </c>
      <c r="AI50" s="32" t="n"/>
      <c r="AJ50" s="31">
        <f>IF($A50="","",$AH50*$AI50)</f>
        <v/>
      </c>
      <c r="AK50" s="31">
        <f>IF($A50="","",$AE50-$AJ50)</f>
        <v/>
      </c>
      <c r="AL50" s="33">
        <f>IF($A50="","",IFERROR($T50/$Q50,0))</f>
        <v/>
      </c>
      <c r="AM50" s="33">
        <f>IF($A50="","",IFERROR($AK50/$Q50,0))</f>
        <v/>
      </c>
      <c r="AN50" s="12">
        <f>IF($A50="","",IF($AM50&gt;=5%,"Rentable",IF($AM50&gt;=3%,"Revisar","Baja")))</f>
        <v/>
      </c>
    </row>
    <row r="51">
      <c r="A51" s="3" t="n"/>
      <c r="B51" s="4" t="n"/>
      <c r="C51" s="3" t="n"/>
      <c r="D51" s="4" t="n"/>
      <c r="E51" s="4" t="n"/>
      <c r="F51" s="4" t="n"/>
      <c r="G51" s="4" t="n"/>
      <c r="H51" s="4" t="n"/>
      <c r="I51" s="28" t="n"/>
      <c r="J51" s="6" t="n"/>
      <c r="K51" s="29" t="n"/>
      <c r="L51" s="30" t="n"/>
      <c r="M51" s="30" t="n"/>
      <c r="N51" s="30" t="n"/>
      <c r="O51" s="30" t="n"/>
      <c r="P51" s="30" t="n"/>
      <c r="Q51" s="34">
        <f>IF($A51="","",SUM($L51:$P51))</f>
        <v/>
      </c>
      <c r="R51" s="30" t="n"/>
      <c r="S51" s="32" t="n"/>
      <c r="T51" s="34">
        <f>IF($A51="","",$R51*12*$S51)</f>
        <v/>
      </c>
      <c r="U51" s="30" t="n"/>
      <c r="V51" s="30" t="n"/>
      <c r="W51" s="30" t="n"/>
      <c r="X51" s="30" t="n"/>
      <c r="Y51" s="30" t="n"/>
      <c r="Z51" s="30" t="n"/>
      <c r="AA51" s="30" t="n"/>
      <c r="AB51" s="30" t="n"/>
      <c r="AC51" s="34">
        <f>IF($A51="","",MIN($L51*3%,$AB51*3%))</f>
        <v/>
      </c>
      <c r="AD51" s="34">
        <f>IF($A51="","",SUM($U51:$AA51,$AC51))</f>
        <v/>
      </c>
      <c r="AE51" s="34">
        <f>IF($A51="","",$T51-$AD51)</f>
        <v/>
      </c>
      <c r="AF51" s="4" t="n"/>
      <c r="AG51" s="35">
        <f>IF($A51="","",IF($AF51="Vivienda habitual",60%,0%))</f>
        <v/>
      </c>
      <c r="AH51" s="34">
        <f>IF($A51="","",MAX(0,$AE51*(1-$AG51)))</f>
        <v/>
      </c>
      <c r="AI51" s="32" t="n"/>
      <c r="AJ51" s="34">
        <f>IF($A51="","",$AH51*$AI51)</f>
        <v/>
      </c>
      <c r="AK51" s="34">
        <f>IF($A51="","",$AE51-$AJ51)</f>
        <v/>
      </c>
      <c r="AL51" s="35">
        <f>IF($A51="","",IFERROR($T51/$Q51,0))</f>
        <v/>
      </c>
      <c r="AM51" s="35">
        <f>IF($A51="","",IFERROR($AK51/$Q51,0))</f>
        <v/>
      </c>
      <c r="AN51" s="15">
        <f>IF($A51="","",IF($AM51&gt;=5%,"Rentable",IF($AM51&gt;=3%,"Revisar","Baja")))</f>
        <v/>
      </c>
    </row>
    <row r="52">
      <c r="A52" s="3" t="n"/>
      <c r="B52" s="4" t="n"/>
      <c r="C52" s="3" t="n"/>
      <c r="D52" s="4" t="n"/>
      <c r="E52" s="4" t="n"/>
      <c r="F52" s="4" t="n"/>
      <c r="G52" s="4" t="n"/>
      <c r="H52" s="4" t="n"/>
      <c r="I52" s="28" t="n"/>
      <c r="J52" s="6" t="n"/>
      <c r="K52" s="29" t="n"/>
      <c r="L52" s="30" t="n"/>
      <c r="M52" s="30" t="n"/>
      <c r="N52" s="30" t="n"/>
      <c r="O52" s="30" t="n"/>
      <c r="P52" s="30" t="n"/>
      <c r="Q52" s="31">
        <f>IF($A52="","",SUM($L52:$P52))</f>
        <v/>
      </c>
      <c r="R52" s="30" t="n"/>
      <c r="S52" s="32" t="n"/>
      <c r="T52" s="31">
        <f>IF($A52="","",$R52*12*$S52)</f>
        <v/>
      </c>
      <c r="U52" s="30" t="n"/>
      <c r="V52" s="30" t="n"/>
      <c r="W52" s="30" t="n"/>
      <c r="X52" s="30" t="n"/>
      <c r="Y52" s="30" t="n"/>
      <c r="Z52" s="30" t="n"/>
      <c r="AA52" s="30" t="n"/>
      <c r="AB52" s="30" t="n"/>
      <c r="AC52" s="31">
        <f>IF($A52="","",MIN($L52*3%,$AB52*3%))</f>
        <v/>
      </c>
      <c r="AD52" s="31">
        <f>IF($A52="","",SUM($U52:$AA52,$AC52))</f>
        <v/>
      </c>
      <c r="AE52" s="31">
        <f>IF($A52="","",$T52-$AD52)</f>
        <v/>
      </c>
      <c r="AF52" s="4" t="n"/>
      <c r="AG52" s="33">
        <f>IF($A52="","",IF($AF52="Vivienda habitual",60%,0%))</f>
        <v/>
      </c>
      <c r="AH52" s="31">
        <f>IF($A52="","",MAX(0,$AE52*(1-$AG52)))</f>
        <v/>
      </c>
      <c r="AI52" s="32" t="n"/>
      <c r="AJ52" s="31">
        <f>IF($A52="","",$AH52*$AI52)</f>
        <v/>
      </c>
      <c r="AK52" s="31">
        <f>IF($A52="","",$AE52-$AJ52)</f>
        <v/>
      </c>
      <c r="AL52" s="33">
        <f>IF($A52="","",IFERROR($T52/$Q52,0))</f>
        <v/>
      </c>
      <c r="AM52" s="33">
        <f>IF($A52="","",IFERROR($AK52/$Q52,0))</f>
        <v/>
      </c>
      <c r="AN52" s="12">
        <f>IF($A52="","",IF($AM52&gt;=5%,"Rentable",IF($AM52&gt;=3%,"Revisar","Baja")))</f>
        <v/>
      </c>
    </row>
    <row r="53">
      <c r="A53" s="3" t="n"/>
      <c r="B53" s="4" t="n"/>
      <c r="C53" s="3" t="n"/>
      <c r="D53" s="4" t="n"/>
      <c r="E53" s="4" t="n"/>
      <c r="F53" s="4" t="n"/>
      <c r="G53" s="4" t="n"/>
      <c r="H53" s="4" t="n"/>
      <c r="I53" s="28" t="n"/>
      <c r="J53" s="6" t="n"/>
      <c r="K53" s="29" t="n"/>
      <c r="L53" s="30" t="n"/>
      <c r="M53" s="30" t="n"/>
      <c r="N53" s="30" t="n"/>
      <c r="O53" s="30" t="n"/>
      <c r="P53" s="30" t="n"/>
      <c r="Q53" s="34">
        <f>IF($A53="","",SUM($L53:$P53))</f>
        <v/>
      </c>
      <c r="R53" s="30" t="n"/>
      <c r="S53" s="32" t="n"/>
      <c r="T53" s="34">
        <f>IF($A53="","",$R53*12*$S53)</f>
        <v/>
      </c>
      <c r="U53" s="30" t="n"/>
      <c r="V53" s="30" t="n"/>
      <c r="W53" s="30" t="n"/>
      <c r="X53" s="30" t="n"/>
      <c r="Y53" s="30" t="n"/>
      <c r="Z53" s="30" t="n"/>
      <c r="AA53" s="30" t="n"/>
      <c r="AB53" s="30" t="n"/>
      <c r="AC53" s="34">
        <f>IF($A53="","",MIN($L53*3%,$AB53*3%))</f>
        <v/>
      </c>
      <c r="AD53" s="34">
        <f>IF($A53="","",SUM($U53:$AA53,$AC53))</f>
        <v/>
      </c>
      <c r="AE53" s="34">
        <f>IF($A53="","",$T53-$AD53)</f>
        <v/>
      </c>
      <c r="AF53" s="4" t="n"/>
      <c r="AG53" s="35">
        <f>IF($A53="","",IF($AF53="Vivienda habitual",60%,0%))</f>
        <v/>
      </c>
      <c r="AH53" s="34">
        <f>IF($A53="","",MAX(0,$AE53*(1-$AG53)))</f>
        <v/>
      </c>
      <c r="AI53" s="32" t="n"/>
      <c r="AJ53" s="34">
        <f>IF($A53="","",$AH53*$AI53)</f>
        <v/>
      </c>
      <c r="AK53" s="34">
        <f>IF($A53="","",$AE53-$AJ53)</f>
        <v/>
      </c>
      <c r="AL53" s="35">
        <f>IF($A53="","",IFERROR($T53/$Q53,0))</f>
        <v/>
      </c>
      <c r="AM53" s="35">
        <f>IF($A53="","",IFERROR($AK53/$Q53,0))</f>
        <v/>
      </c>
      <c r="AN53" s="15">
        <f>IF($A53="","",IF($AM53&gt;=5%,"Rentable",IF($AM53&gt;=3%,"Revisar","Baja")))</f>
        <v/>
      </c>
    </row>
    <row r="54">
      <c r="A54" s="3" t="n"/>
      <c r="B54" s="4" t="n"/>
      <c r="C54" s="3" t="n"/>
      <c r="D54" s="4" t="n"/>
      <c r="E54" s="4" t="n"/>
      <c r="F54" s="4" t="n"/>
      <c r="G54" s="4" t="n"/>
      <c r="H54" s="4" t="n"/>
      <c r="I54" s="28" t="n"/>
      <c r="J54" s="6" t="n"/>
      <c r="K54" s="29" t="n"/>
      <c r="L54" s="30" t="n"/>
      <c r="M54" s="30" t="n"/>
      <c r="N54" s="30" t="n"/>
      <c r="O54" s="30" t="n"/>
      <c r="P54" s="30" t="n"/>
      <c r="Q54" s="31">
        <f>IF($A54="","",SUM($L54:$P54))</f>
        <v/>
      </c>
      <c r="R54" s="30" t="n"/>
      <c r="S54" s="32" t="n"/>
      <c r="T54" s="31">
        <f>IF($A54="","",$R54*12*$S54)</f>
        <v/>
      </c>
      <c r="U54" s="30" t="n"/>
      <c r="V54" s="30" t="n"/>
      <c r="W54" s="30" t="n"/>
      <c r="X54" s="30" t="n"/>
      <c r="Y54" s="30" t="n"/>
      <c r="Z54" s="30" t="n"/>
      <c r="AA54" s="30" t="n"/>
      <c r="AB54" s="30" t="n"/>
      <c r="AC54" s="31">
        <f>IF($A54="","",MIN($L54*3%,$AB54*3%))</f>
        <v/>
      </c>
      <c r="AD54" s="31">
        <f>IF($A54="","",SUM($U54:$AA54,$AC54))</f>
        <v/>
      </c>
      <c r="AE54" s="31">
        <f>IF($A54="","",$T54-$AD54)</f>
        <v/>
      </c>
      <c r="AF54" s="4" t="n"/>
      <c r="AG54" s="33">
        <f>IF($A54="","",IF($AF54="Vivienda habitual",60%,0%))</f>
        <v/>
      </c>
      <c r="AH54" s="31">
        <f>IF($A54="","",MAX(0,$AE54*(1-$AG54)))</f>
        <v/>
      </c>
      <c r="AI54" s="32" t="n"/>
      <c r="AJ54" s="31">
        <f>IF($A54="","",$AH54*$AI54)</f>
        <v/>
      </c>
      <c r="AK54" s="31">
        <f>IF($A54="","",$AE54-$AJ54)</f>
        <v/>
      </c>
      <c r="AL54" s="33">
        <f>IF($A54="","",IFERROR($T54/$Q54,0))</f>
        <v/>
      </c>
      <c r="AM54" s="33">
        <f>IF($A54="","",IFERROR($AK54/$Q54,0))</f>
        <v/>
      </c>
      <c r="AN54" s="12">
        <f>IF($A54="","",IF($AM54&gt;=5%,"Rentable",IF($AM54&gt;=3%,"Revisar","Baja")))</f>
        <v/>
      </c>
    </row>
    <row r="55">
      <c r="A55" s="3" t="n"/>
      <c r="B55" s="4" t="n"/>
      <c r="C55" s="3" t="n"/>
      <c r="D55" s="4" t="n"/>
      <c r="E55" s="4" t="n"/>
      <c r="F55" s="4" t="n"/>
      <c r="G55" s="4" t="n"/>
      <c r="H55" s="4" t="n"/>
      <c r="I55" s="28" t="n"/>
      <c r="J55" s="6" t="n"/>
      <c r="K55" s="29" t="n"/>
      <c r="L55" s="30" t="n"/>
      <c r="M55" s="30" t="n"/>
      <c r="N55" s="30" t="n"/>
      <c r="O55" s="30" t="n"/>
      <c r="P55" s="30" t="n"/>
      <c r="Q55" s="34">
        <f>IF($A55="","",SUM($L55:$P55))</f>
        <v/>
      </c>
      <c r="R55" s="30" t="n"/>
      <c r="S55" s="32" t="n"/>
      <c r="T55" s="34">
        <f>IF($A55="","",$R55*12*$S55)</f>
        <v/>
      </c>
      <c r="U55" s="30" t="n"/>
      <c r="V55" s="30" t="n"/>
      <c r="W55" s="30" t="n"/>
      <c r="X55" s="30" t="n"/>
      <c r="Y55" s="30" t="n"/>
      <c r="Z55" s="30" t="n"/>
      <c r="AA55" s="30" t="n"/>
      <c r="AB55" s="30" t="n"/>
      <c r="AC55" s="34">
        <f>IF($A55="","",MIN($L55*3%,$AB55*3%))</f>
        <v/>
      </c>
      <c r="AD55" s="34">
        <f>IF($A55="","",SUM($U55:$AA55,$AC55))</f>
        <v/>
      </c>
      <c r="AE55" s="34">
        <f>IF($A55="","",$T55-$AD55)</f>
        <v/>
      </c>
      <c r="AF55" s="4" t="n"/>
      <c r="AG55" s="35">
        <f>IF($A55="","",IF($AF55="Vivienda habitual",60%,0%))</f>
        <v/>
      </c>
      <c r="AH55" s="34">
        <f>IF($A55="","",MAX(0,$AE55*(1-$AG55)))</f>
        <v/>
      </c>
      <c r="AI55" s="32" t="n"/>
      <c r="AJ55" s="34">
        <f>IF($A55="","",$AH55*$AI55)</f>
        <v/>
      </c>
      <c r="AK55" s="34">
        <f>IF($A55="","",$AE55-$AJ55)</f>
        <v/>
      </c>
      <c r="AL55" s="35">
        <f>IF($A55="","",IFERROR($T55/$Q55,0))</f>
        <v/>
      </c>
      <c r="AM55" s="35">
        <f>IF($A55="","",IFERROR($AK55/$Q55,0))</f>
        <v/>
      </c>
      <c r="AN55" s="15">
        <f>IF($A55="","",IF($AM55&gt;=5%,"Rentable",IF($AM55&gt;=3%,"Revisar","Baja")))</f>
        <v/>
      </c>
    </row>
    <row r="56">
      <c r="A56" s="3" t="n"/>
      <c r="B56" s="4" t="n"/>
      <c r="C56" s="3" t="n"/>
      <c r="D56" s="4" t="n"/>
      <c r="E56" s="4" t="n"/>
      <c r="F56" s="4" t="n"/>
      <c r="G56" s="4" t="n"/>
      <c r="H56" s="4" t="n"/>
      <c r="I56" s="28" t="n"/>
      <c r="J56" s="6" t="n"/>
      <c r="K56" s="29" t="n"/>
      <c r="L56" s="30" t="n"/>
      <c r="M56" s="30" t="n"/>
      <c r="N56" s="30" t="n"/>
      <c r="O56" s="30" t="n"/>
      <c r="P56" s="30" t="n"/>
      <c r="Q56" s="31">
        <f>IF($A56="","",SUM($L56:$P56))</f>
        <v/>
      </c>
      <c r="R56" s="30" t="n"/>
      <c r="S56" s="32" t="n"/>
      <c r="T56" s="31">
        <f>IF($A56="","",$R56*12*$S56)</f>
        <v/>
      </c>
      <c r="U56" s="30" t="n"/>
      <c r="V56" s="30" t="n"/>
      <c r="W56" s="30" t="n"/>
      <c r="X56" s="30" t="n"/>
      <c r="Y56" s="30" t="n"/>
      <c r="Z56" s="30" t="n"/>
      <c r="AA56" s="30" t="n"/>
      <c r="AB56" s="30" t="n"/>
      <c r="AC56" s="31">
        <f>IF($A56="","",MIN($L56*3%,$AB56*3%))</f>
        <v/>
      </c>
      <c r="AD56" s="31">
        <f>IF($A56="","",SUM($U56:$AA56,$AC56))</f>
        <v/>
      </c>
      <c r="AE56" s="31">
        <f>IF($A56="","",$T56-$AD56)</f>
        <v/>
      </c>
      <c r="AF56" s="4" t="n"/>
      <c r="AG56" s="33">
        <f>IF($A56="","",IF($AF56="Vivienda habitual",60%,0%))</f>
        <v/>
      </c>
      <c r="AH56" s="31">
        <f>IF($A56="","",MAX(0,$AE56*(1-$AG56)))</f>
        <v/>
      </c>
      <c r="AI56" s="32" t="n"/>
      <c r="AJ56" s="31">
        <f>IF($A56="","",$AH56*$AI56)</f>
        <v/>
      </c>
      <c r="AK56" s="31">
        <f>IF($A56="","",$AE56-$AJ56)</f>
        <v/>
      </c>
      <c r="AL56" s="33">
        <f>IF($A56="","",IFERROR($T56/$Q56,0))</f>
        <v/>
      </c>
      <c r="AM56" s="33">
        <f>IF($A56="","",IFERROR($AK56/$Q56,0))</f>
        <v/>
      </c>
      <c r="AN56" s="12">
        <f>IF($A56="","",IF($AM56&gt;=5%,"Rentable",IF($AM56&gt;=3%,"Revisar","Baja")))</f>
        <v/>
      </c>
    </row>
    <row r="57">
      <c r="A57" s="3" t="n"/>
      <c r="B57" s="4" t="n"/>
      <c r="C57" s="3" t="n"/>
      <c r="D57" s="4" t="n"/>
      <c r="E57" s="4" t="n"/>
      <c r="F57" s="4" t="n"/>
      <c r="G57" s="4" t="n"/>
      <c r="H57" s="4" t="n"/>
      <c r="I57" s="28" t="n"/>
      <c r="J57" s="6" t="n"/>
      <c r="K57" s="29" t="n"/>
      <c r="L57" s="30" t="n"/>
      <c r="M57" s="30" t="n"/>
      <c r="N57" s="30" t="n"/>
      <c r="O57" s="30" t="n"/>
      <c r="P57" s="30" t="n"/>
      <c r="Q57" s="34">
        <f>IF($A57="","",SUM($L57:$P57))</f>
        <v/>
      </c>
      <c r="R57" s="30" t="n"/>
      <c r="S57" s="32" t="n"/>
      <c r="T57" s="34">
        <f>IF($A57="","",$R57*12*$S57)</f>
        <v/>
      </c>
      <c r="U57" s="30" t="n"/>
      <c r="V57" s="30" t="n"/>
      <c r="W57" s="30" t="n"/>
      <c r="X57" s="30" t="n"/>
      <c r="Y57" s="30" t="n"/>
      <c r="Z57" s="30" t="n"/>
      <c r="AA57" s="30" t="n"/>
      <c r="AB57" s="30" t="n"/>
      <c r="AC57" s="34">
        <f>IF($A57="","",MIN($L57*3%,$AB57*3%))</f>
        <v/>
      </c>
      <c r="AD57" s="34">
        <f>IF($A57="","",SUM($U57:$AA57,$AC57))</f>
        <v/>
      </c>
      <c r="AE57" s="34">
        <f>IF($A57="","",$T57-$AD57)</f>
        <v/>
      </c>
      <c r="AF57" s="4" t="n"/>
      <c r="AG57" s="35">
        <f>IF($A57="","",IF($AF57="Vivienda habitual",60%,0%))</f>
        <v/>
      </c>
      <c r="AH57" s="34">
        <f>IF($A57="","",MAX(0,$AE57*(1-$AG57)))</f>
        <v/>
      </c>
      <c r="AI57" s="32" t="n"/>
      <c r="AJ57" s="34">
        <f>IF($A57="","",$AH57*$AI57)</f>
        <v/>
      </c>
      <c r="AK57" s="34">
        <f>IF($A57="","",$AE57-$AJ57)</f>
        <v/>
      </c>
      <c r="AL57" s="35">
        <f>IF($A57="","",IFERROR($T57/$Q57,0))</f>
        <v/>
      </c>
      <c r="AM57" s="35">
        <f>IF($A57="","",IFERROR($AK57/$Q57,0))</f>
        <v/>
      </c>
      <c r="AN57" s="15">
        <f>IF($A57="","",IF($AM57&gt;=5%,"Rentable",IF($AM57&gt;=3%,"Revisar","Baja")))</f>
        <v/>
      </c>
    </row>
    <row r="58">
      <c r="A58" s="3" t="n"/>
      <c r="B58" s="4" t="n"/>
      <c r="C58" s="3" t="n"/>
      <c r="D58" s="4" t="n"/>
      <c r="E58" s="4" t="n"/>
      <c r="F58" s="4" t="n"/>
      <c r="G58" s="4" t="n"/>
      <c r="H58" s="4" t="n"/>
      <c r="I58" s="28" t="n"/>
      <c r="J58" s="6" t="n"/>
      <c r="K58" s="29" t="n"/>
      <c r="L58" s="30" t="n"/>
      <c r="M58" s="30" t="n"/>
      <c r="N58" s="30" t="n"/>
      <c r="O58" s="30" t="n"/>
      <c r="P58" s="30" t="n"/>
      <c r="Q58" s="31">
        <f>IF($A58="","",SUM($L58:$P58))</f>
        <v/>
      </c>
      <c r="R58" s="30" t="n"/>
      <c r="S58" s="32" t="n"/>
      <c r="T58" s="31">
        <f>IF($A58="","",$R58*12*$S58)</f>
        <v/>
      </c>
      <c r="U58" s="30" t="n"/>
      <c r="V58" s="30" t="n"/>
      <c r="W58" s="30" t="n"/>
      <c r="X58" s="30" t="n"/>
      <c r="Y58" s="30" t="n"/>
      <c r="Z58" s="30" t="n"/>
      <c r="AA58" s="30" t="n"/>
      <c r="AB58" s="30" t="n"/>
      <c r="AC58" s="31">
        <f>IF($A58="","",MIN($L58*3%,$AB58*3%))</f>
        <v/>
      </c>
      <c r="AD58" s="31">
        <f>IF($A58="","",SUM($U58:$AA58,$AC58))</f>
        <v/>
      </c>
      <c r="AE58" s="31">
        <f>IF($A58="","",$T58-$AD58)</f>
        <v/>
      </c>
      <c r="AF58" s="4" t="n"/>
      <c r="AG58" s="33">
        <f>IF($A58="","",IF($AF58="Vivienda habitual",60%,0%))</f>
        <v/>
      </c>
      <c r="AH58" s="31">
        <f>IF($A58="","",MAX(0,$AE58*(1-$AG58)))</f>
        <v/>
      </c>
      <c r="AI58" s="32" t="n"/>
      <c r="AJ58" s="31">
        <f>IF($A58="","",$AH58*$AI58)</f>
        <v/>
      </c>
      <c r="AK58" s="31">
        <f>IF($A58="","",$AE58-$AJ58)</f>
        <v/>
      </c>
      <c r="AL58" s="33">
        <f>IF($A58="","",IFERROR($T58/$Q58,0))</f>
        <v/>
      </c>
      <c r="AM58" s="33">
        <f>IF($A58="","",IFERROR($AK58/$Q58,0))</f>
        <v/>
      </c>
      <c r="AN58" s="12">
        <f>IF($A58="","",IF($AM58&gt;=5%,"Rentable",IF($AM58&gt;=3%,"Revisar","Baja")))</f>
        <v/>
      </c>
    </row>
    <row r="59">
      <c r="A59" s="3" t="n"/>
      <c r="B59" s="4" t="n"/>
      <c r="C59" s="3" t="n"/>
      <c r="D59" s="4" t="n"/>
      <c r="E59" s="4" t="n"/>
      <c r="F59" s="4" t="n"/>
      <c r="G59" s="4" t="n"/>
      <c r="H59" s="4" t="n"/>
      <c r="I59" s="28" t="n"/>
      <c r="J59" s="6" t="n"/>
      <c r="K59" s="29" t="n"/>
      <c r="L59" s="30" t="n"/>
      <c r="M59" s="30" t="n"/>
      <c r="N59" s="30" t="n"/>
      <c r="O59" s="30" t="n"/>
      <c r="P59" s="30" t="n"/>
      <c r="Q59" s="34">
        <f>IF($A59="","",SUM($L59:$P59))</f>
        <v/>
      </c>
      <c r="R59" s="30" t="n"/>
      <c r="S59" s="32" t="n"/>
      <c r="T59" s="34">
        <f>IF($A59="","",$R59*12*$S59)</f>
        <v/>
      </c>
      <c r="U59" s="30" t="n"/>
      <c r="V59" s="30" t="n"/>
      <c r="W59" s="30" t="n"/>
      <c r="X59" s="30" t="n"/>
      <c r="Y59" s="30" t="n"/>
      <c r="Z59" s="30" t="n"/>
      <c r="AA59" s="30" t="n"/>
      <c r="AB59" s="30" t="n"/>
      <c r="AC59" s="34">
        <f>IF($A59="","",MIN($L59*3%,$AB59*3%))</f>
        <v/>
      </c>
      <c r="AD59" s="34">
        <f>IF($A59="","",SUM($U59:$AA59,$AC59))</f>
        <v/>
      </c>
      <c r="AE59" s="34">
        <f>IF($A59="","",$T59-$AD59)</f>
        <v/>
      </c>
      <c r="AF59" s="4" t="n"/>
      <c r="AG59" s="35">
        <f>IF($A59="","",IF($AF59="Vivienda habitual",60%,0%))</f>
        <v/>
      </c>
      <c r="AH59" s="34">
        <f>IF($A59="","",MAX(0,$AE59*(1-$AG59)))</f>
        <v/>
      </c>
      <c r="AI59" s="32" t="n"/>
      <c r="AJ59" s="34">
        <f>IF($A59="","",$AH59*$AI59)</f>
        <v/>
      </c>
      <c r="AK59" s="34">
        <f>IF($A59="","",$AE59-$AJ59)</f>
        <v/>
      </c>
      <c r="AL59" s="35">
        <f>IF($A59="","",IFERROR($T59/$Q59,0))</f>
        <v/>
      </c>
      <c r="AM59" s="35">
        <f>IF($A59="","",IFERROR($AK59/$Q59,0))</f>
        <v/>
      </c>
      <c r="AN59" s="15">
        <f>IF($A59="","",IF($AM59&gt;=5%,"Rentable",IF($AM59&gt;=3%,"Revisar","Baja")))</f>
        <v/>
      </c>
    </row>
    <row r="60">
      <c r="A60" s="3" t="n"/>
      <c r="B60" s="4" t="n"/>
      <c r="C60" s="3" t="n"/>
      <c r="D60" s="4" t="n"/>
      <c r="E60" s="4" t="n"/>
      <c r="F60" s="4" t="n"/>
      <c r="G60" s="4" t="n"/>
      <c r="H60" s="4" t="n"/>
      <c r="I60" s="28" t="n"/>
      <c r="J60" s="6" t="n"/>
      <c r="K60" s="29" t="n"/>
      <c r="L60" s="30" t="n"/>
      <c r="M60" s="30" t="n"/>
      <c r="N60" s="30" t="n"/>
      <c r="O60" s="30" t="n"/>
      <c r="P60" s="30" t="n"/>
      <c r="Q60" s="31">
        <f>IF($A60="","",SUM($L60:$P60))</f>
        <v/>
      </c>
      <c r="R60" s="30" t="n"/>
      <c r="S60" s="32" t="n"/>
      <c r="T60" s="31">
        <f>IF($A60="","",$R60*12*$S60)</f>
        <v/>
      </c>
      <c r="U60" s="30" t="n"/>
      <c r="V60" s="30" t="n"/>
      <c r="W60" s="30" t="n"/>
      <c r="X60" s="30" t="n"/>
      <c r="Y60" s="30" t="n"/>
      <c r="Z60" s="30" t="n"/>
      <c r="AA60" s="30" t="n"/>
      <c r="AB60" s="30" t="n"/>
      <c r="AC60" s="31">
        <f>IF($A60="","",MIN($L60*3%,$AB60*3%))</f>
        <v/>
      </c>
      <c r="AD60" s="31">
        <f>IF($A60="","",SUM($U60:$AA60,$AC60))</f>
        <v/>
      </c>
      <c r="AE60" s="31">
        <f>IF($A60="","",$T60-$AD60)</f>
        <v/>
      </c>
      <c r="AF60" s="4" t="n"/>
      <c r="AG60" s="33">
        <f>IF($A60="","",IF($AF60="Vivienda habitual",60%,0%))</f>
        <v/>
      </c>
      <c r="AH60" s="31">
        <f>IF($A60="","",MAX(0,$AE60*(1-$AG60)))</f>
        <v/>
      </c>
      <c r="AI60" s="32" t="n"/>
      <c r="AJ60" s="31">
        <f>IF($A60="","",$AH60*$AI60)</f>
        <v/>
      </c>
      <c r="AK60" s="31">
        <f>IF($A60="","",$AE60-$AJ60)</f>
        <v/>
      </c>
      <c r="AL60" s="33">
        <f>IF($A60="","",IFERROR($T60/$Q60,0))</f>
        <v/>
      </c>
      <c r="AM60" s="33">
        <f>IF($A60="","",IFERROR($AK60/$Q60,0))</f>
        <v/>
      </c>
      <c r="AN60" s="12">
        <f>IF($A60="","",IF($AM60&gt;=5%,"Rentable",IF($AM60&gt;=3%,"Revisar","Baja")))</f>
        <v/>
      </c>
    </row>
    <row r="61">
      <c r="A61" s="3" t="n"/>
      <c r="B61" s="4" t="n"/>
      <c r="C61" s="3" t="n"/>
      <c r="D61" s="4" t="n"/>
      <c r="E61" s="4" t="n"/>
      <c r="F61" s="4" t="n"/>
      <c r="G61" s="4" t="n"/>
      <c r="H61" s="4" t="n"/>
      <c r="I61" s="28" t="n"/>
      <c r="J61" s="6" t="n"/>
      <c r="K61" s="29" t="n"/>
      <c r="L61" s="30" t="n"/>
      <c r="M61" s="30" t="n"/>
      <c r="N61" s="30" t="n"/>
      <c r="O61" s="30" t="n"/>
      <c r="P61" s="30" t="n"/>
      <c r="Q61" s="34">
        <f>IF($A61="","",SUM($L61:$P61))</f>
        <v/>
      </c>
      <c r="R61" s="30" t="n"/>
      <c r="S61" s="32" t="n"/>
      <c r="T61" s="34">
        <f>IF($A61="","",$R61*12*$S61)</f>
        <v/>
      </c>
      <c r="U61" s="30" t="n"/>
      <c r="V61" s="30" t="n"/>
      <c r="W61" s="30" t="n"/>
      <c r="X61" s="30" t="n"/>
      <c r="Y61" s="30" t="n"/>
      <c r="Z61" s="30" t="n"/>
      <c r="AA61" s="30" t="n"/>
      <c r="AB61" s="30" t="n"/>
      <c r="AC61" s="34">
        <f>IF($A61="","",MIN($L61*3%,$AB61*3%))</f>
        <v/>
      </c>
      <c r="AD61" s="34">
        <f>IF($A61="","",SUM($U61:$AA61,$AC61))</f>
        <v/>
      </c>
      <c r="AE61" s="34">
        <f>IF($A61="","",$T61-$AD61)</f>
        <v/>
      </c>
      <c r="AF61" s="4" t="n"/>
      <c r="AG61" s="35">
        <f>IF($A61="","",IF($AF61="Vivienda habitual",60%,0%))</f>
        <v/>
      </c>
      <c r="AH61" s="34">
        <f>IF($A61="","",MAX(0,$AE61*(1-$AG61)))</f>
        <v/>
      </c>
      <c r="AI61" s="32" t="n"/>
      <c r="AJ61" s="34">
        <f>IF($A61="","",$AH61*$AI61)</f>
        <v/>
      </c>
      <c r="AK61" s="34">
        <f>IF($A61="","",$AE61-$AJ61)</f>
        <v/>
      </c>
      <c r="AL61" s="35">
        <f>IF($A61="","",IFERROR($T61/$Q61,0))</f>
        <v/>
      </c>
      <c r="AM61" s="35">
        <f>IF($A61="","",IFERROR($AK61/$Q61,0))</f>
        <v/>
      </c>
      <c r="AN61" s="15">
        <f>IF($A61="","",IF($AM61&gt;=5%,"Rentable",IF($AM61&gt;=3%,"Revisar","Baja")))</f>
        <v/>
      </c>
    </row>
    <row r="62">
      <c r="A62" s="3" t="n"/>
      <c r="B62" s="4" t="n"/>
      <c r="C62" s="3" t="n"/>
      <c r="D62" s="4" t="n"/>
      <c r="E62" s="4" t="n"/>
      <c r="F62" s="4" t="n"/>
      <c r="G62" s="4" t="n"/>
      <c r="H62" s="4" t="n"/>
      <c r="I62" s="28" t="n"/>
      <c r="J62" s="6" t="n"/>
      <c r="K62" s="29" t="n"/>
      <c r="L62" s="30" t="n"/>
      <c r="M62" s="30" t="n"/>
      <c r="N62" s="30" t="n"/>
      <c r="O62" s="30" t="n"/>
      <c r="P62" s="30" t="n"/>
      <c r="Q62" s="31">
        <f>IF($A62="","",SUM($L62:$P62))</f>
        <v/>
      </c>
      <c r="R62" s="30" t="n"/>
      <c r="S62" s="32" t="n"/>
      <c r="T62" s="31">
        <f>IF($A62="","",$R62*12*$S62)</f>
        <v/>
      </c>
      <c r="U62" s="30" t="n"/>
      <c r="V62" s="30" t="n"/>
      <c r="W62" s="30" t="n"/>
      <c r="X62" s="30" t="n"/>
      <c r="Y62" s="30" t="n"/>
      <c r="Z62" s="30" t="n"/>
      <c r="AA62" s="30" t="n"/>
      <c r="AB62" s="30" t="n"/>
      <c r="AC62" s="31">
        <f>IF($A62="","",MIN($L62*3%,$AB62*3%))</f>
        <v/>
      </c>
      <c r="AD62" s="31">
        <f>IF($A62="","",SUM($U62:$AA62,$AC62))</f>
        <v/>
      </c>
      <c r="AE62" s="31">
        <f>IF($A62="","",$T62-$AD62)</f>
        <v/>
      </c>
      <c r="AF62" s="4" t="n"/>
      <c r="AG62" s="33">
        <f>IF($A62="","",IF($AF62="Vivienda habitual",60%,0%))</f>
        <v/>
      </c>
      <c r="AH62" s="31">
        <f>IF($A62="","",MAX(0,$AE62*(1-$AG62)))</f>
        <v/>
      </c>
      <c r="AI62" s="32" t="n"/>
      <c r="AJ62" s="31">
        <f>IF($A62="","",$AH62*$AI62)</f>
        <v/>
      </c>
      <c r="AK62" s="31">
        <f>IF($A62="","",$AE62-$AJ62)</f>
        <v/>
      </c>
      <c r="AL62" s="33">
        <f>IF($A62="","",IFERROR($T62/$Q62,0))</f>
        <v/>
      </c>
      <c r="AM62" s="33">
        <f>IF($A62="","",IFERROR($AK62/$Q62,0))</f>
        <v/>
      </c>
      <c r="AN62" s="12">
        <f>IF($A62="","",IF($AM62&gt;=5%,"Rentable",IF($AM62&gt;=3%,"Revisar","Baja")))</f>
        <v/>
      </c>
    </row>
    <row r="63">
      <c r="A63" s="3" t="n"/>
      <c r="B63" s="4" t="n"/>
      <c r="C63" s="3" t="n"/>
      <c r="D63" s="4" t="n"/>
      <c r="E63" s="4" t="n"/>
      <c r="F63" s="4" t="n"/>
      <c r="G63" s="4" t="n"/>
      <c r="H63" s="4" t="n"/>
      <c r="I63" s="28" t="n"/>
      <c r="J63" s="6" t="n"/>
      <c r="K63" s="29" t="n"/>
      <c r="L63" s="30" t="n"/>
      <c r="M63" s="30" t="n"/>
      <c r="N63" s="30" t="n"/>
      <c r="O63" s="30" t="n"/>
      <c r="P63" s="30" t="n"/>
      <c r="Q63" s="34">
        <f>IF($A63="","",SUM($L63:$P63))</f>
        <v/>
      </c>
      <c r="R63" s="30" t="n"/>
      <c r="S63" s="32" t="n"/>
      <c r="T63" s="34">
        <f>IF($A63="","",$R63*12*$S63)</f>
        <v/>
      </c>
      <c r="U63" s="30" t="n"/>
      <c r="V63" s="30" t="n"/>
      <c r="W63" s="30" t="n"/>
      <c r="X63" s="30" t="n"/>
      <c r="Y63" s="30" t="n"/>
      <c r="Z63" s="30" t="n"/>
      <c r="AA63" s="30" t="n"/>
      <c r="AB63" s="30" t="n"/>
      <c r="AC63" s="34">
        <f>IF($A63="","",MIN($L63*3%,$AB63*3%))</f>
        <v/>
      </c>
      <c r="AD63" s="34">
        <f>IF($A63="","",SUM($U63:$AA63,$AC63))</f>
        <v/>
      </c>
      <c r="AE63" s="34">
        <f>IF($A63="","",$T63-$AD63)</f>
        <v/>
      </c>
      <c r="AF63" s="4" t="n"/>
      <c r="AG63" s="35">
        <f>IF($A63="","",IF($AF63="Vivienda habitual",60%,0%))</f>
        <v/>
      </c>
      <c r="AH63" s="34">
        <f>IF($A63="","",MAX(0,$AE63*(1-$AG63)))</f>
        <v/>
      </c>
      <c r="AI63" s="32" t="n"/>
      <c r="AJ63" s="34">
        <f>IF($A63="","",$AH63*$AI63)</f>
        <v/>
      </c>
      <c r="AK63" s="34">
        <f>IF($A63="","",$AE63-$AJ63)</f>
        <v/>
      </c>
      <c r="AL63" s="35">
        <f>IF($A63="","",IFERROR($T63/$Q63,0))</f>
        <v/>
      </c>
      <c r="AM63" s="35">
        <f>IF($A63="","",IFERROR($AK63/$Q63,0))</f>
        <v/>
      </c>
      <c r="AN63" s="15">
        <f>IF($A63="","",IF($AM63&gt;=5%,"Rentable",IF($AM63&gt;=3%,"Revisar","Baja")))</f>
        <v/>
      </c>
    </row>
    <row r="64">
      <c r="A64" s="3" t="n"/>
      <c r="B64" s="4" t="n"/>
      <c r="C64" s="3" t="n"/>
      <c r="D64" s="4" t="n"/>
      <c r="E64" s="4" t="n"/>
      <c r="F64" s="4" t="n"/>
      <c r="G64" s="4" t="n"/>
      <c r="H64" s="4" t="n"/>
      <c r="I64" s="28" t="n"/>
      <c r="J64" s="6" t="n"/>
      <c r="K64" s="29" t="n"/>
      <c r="L64" s="30" t="n"/>
      <c r="M64" s="30" t="n"/>
      <c r="N64" s="30" t="n"/>
      <c r="O64" s="30" t="n"/>
      <c r="P64" s="30" t="n"/>
      <c r="Q64" s="31">
        <f>IF($A64="","",SUM($L64:$P64))</f>
        <v/>
      </c>
      <c r="R64" s="30" t="n"/>
      <c r="S64" s="32" t="n"/>
      <c r="T64" s="31">
        <f>IF($A64="","",$R64*12*$S64)</f>
        <v/>
      </c>
      <c r="U64" s="30" t="n"/>
      <c r="V64" s="30" t="n"/>
      <c r="W64" s="30" t="n"/>
      <c r="X64" s="30" t="n"/>
      <c r="Y64" s="30" t="n"/>
      <c r="Z64" s="30" t="n"/>
      <c r="AA64" s="30" t="n"/>
      <c r="AB64" s="30" t="n"/>
      <c r="AC64" s="31">
        <f>IF($A64="","",MIN($L64*3%,$AB64*3%))</f>
        <v/>
      </c>
      <c r="AD64" s="31">
        <f>IF($A64="","",SUM($U64:$AA64,$AC64))</f>
        <v/>
      </c>
      <c r="AE64" s="31">
        <f>IF($A64="","",$T64-$AD64)</f>
        <v/>
      </c>
      <c r="AF64" s="4" t="n"/>
      <c r="AG64" s="33">
        <f>IF($A64="","",IF($AF64="Vivienda habitual",60%,0%))</f>
        <v/>
      </c>
      <c r="AH64" s="31">
        <f>IF($A64="","",MAX(0,$AE64*(1-$AG64)))</f>
        <v/>
      </c>
      <c r="AI64" s="32" t="n"/>
      <c r="AJ64" s="31">
        <f>IF($A64="","",$AH64*$AI64)</f>
        <v/>
      </c>
      <c r="AK64" s="31">
        <f>IF($A64="","",$AE64-$AJ64)</f>
        <v/>
      </c>
      <c r="AL64" s="33">
        <f>IF($A64="","",IFERROR($T64/$Q64,0))</f>
        <v/>
      </c>
      <c r="AM64" s="33">
        <f>IF($A64="","",IFERROR($AK64/$Q64,0))</f>
        <v/>
      </c>
      <c r="AN64" s="12">
        <f>IF($A64="","",IF($AM64&gt;=5%,"Rentable",IF($AM64&gt;=3%,"Revisar","Baja")))</f>
        <v/>
      </c>
    </row>
    <row r="65">
      <c r="A65" s="3" t="n"/>
      <c r="B65" s="4" t="n"/>
      <c r="C65" s="3" t="n"/>
      <c r="D65" s="4" t="n"/>
      <c r="E65" s="4" t="n"/>
      <c r="F65" s="4" t="n"/>
      <c r="G65" s="4" t="n"/>
      <c r="H65" s="4" t="n"/>
      <c r="I65" s="28" t="n"/>
      <c r="J65" s="6" t="n"/>
      <c r="K65" s="29" t="n"/>
      <c r="L65" s="30" t="n"/>
      <c r="M65" s="30" t="n"/>
      <c r="N65" s="30" t="n"/>
      <c r="O65" s="30" t="n"/>
      <c r="P65" s="30" t="n"/>
      <c r="Q65" s="34">
        <f>IF($A65="","",SUM($L65:$P65))</f>
        <v/>
      </c>
      <c r="R65" s="30" t="n"/>
      <c r="S65" s="32" t="n"/>
      <c r="T65" s="34">
        <f>IF($A65="","",$R65*12*$S65)</f>
        <v/>
      </c>
      <c r="U65" s="30" t="n"/>
      <c r="V65" s="30" t="n"/>
      <c r="W65" s="30" t="n"/>
      <c r="X65" s="30" t="n"/>
      <c r="Y65" s="30" t="n"/>
      <c r="Z65" s="30" t="n"/>
      <c r="AA65" s="30" t="n"/>
      <c r="AB65" s="30" t="n"/>
      <c r="AC65" s="34">
        <f>IF($A65="","",MIN($L65*3%,$AB65*3%))</f>
        <v/>
      </c>
      <c r="AD65" s="34">
        <f>IF($A65="","",SUM($U65:$AA65,$AC65))</f>
        <v/>
      </c>
      <c r="AE65" s="34">
        <f>IF($A65="","",$T65-$AD65)</f>
        <v/>
      </c>
      <c r="AF65" s="4" t="n"/>
      <c r="AG65" s="35">
        <f>IF($A65="","",IF($AF65="Vivienda habitual",60%,0%))</f>
        <v/>
      </c>
      <c r="AH65" s="34">
        <f>IF($A65="","",MAX(0,$AE65*(1-$AG65)))</f>
        <v/>
      </c>
      <c r="AI65" s="32" t="n"/>
      <c r="AJ65" s="34">
        <f>IF($A65="","",$AH65*$AI65)</f>
        <v/>
      </c>
      <c r="AK65" s="34">
        <f>IF($A65="","",$AE65-$AJ65)</f>
        <v/>
      </c>
      <c r="AL65" s="35">
        <f>IF($A65="","",IFERROR($T65/$Q65,0))</f>
        <v/>
      </c>
      <c r="AM65" s="35">
        <f>IF($A65="","",IFERROR($AK65/$Q65,0))</f>
        <v/>
      </c>
      <c r="AN65" s="15">
        <f>IF($A65="","",IF($AM65&gt;=5%,"Rentable",IF($AM65&gt;=3%,"Revisar","Baja")))</f>
        <v/>
      </c>
    </row>
    <row r="66">
      <c r="A66" s="3" t="n"/>
      <c r="B66" s="4" t="n"/>
      <c r="C66" s="3" t="n"/>
      <c r="D66" s="4" t="n"/>
      <c r="E66" s="4" t="n"/>
      <c r="F66" s="4" t="n"/>
      <c r="G66" s="4" t="n"/>
      <c r="H66" s="4" t="n"/>
      <c r="I66" s="28" t="n"/>
      <c r="J66" s="6" t="n"/>
      <c r="K66" s="29" t="n"/>
      <c r="L66" s="30" t="n"/>
      <c r="M66" s="30" t="n"/>
      <c r="N66" s="30" t="n"/>
      <c r="O66" s="30" t="n"/>
      <c r="P66" s="30" t="n"/>
      <c r="Q66" s="31">
        <f>IF($A66="","",SUM($L66:$P66))</f>
        <v/>
      </c>
      <c r="R66" s="30" t="n"/>
      <c r="S66" s="32" t="n"/>
      <c r="T66" s="31">
        <f>IF($A66="","",$R66*12*$S66)</f>
        <v/>
      </c>
      <c r="U66" s="30" t="n"/>
      <c r="V66" s="30" t="n"/>
      <c r="W66" s="30" t="n"/>
      <c r="X66" s="30" t="n"/>
      <c r="Y66" s="30" t="n"/>
      <c r="Z66" s="30" t="n"/>
      <c r="AA66" s="30" t="n"/>
      <c r="AB66" s="30" t="n"/>
      <c r="AC66" s="31">
        <f>IF($A66="","",MIN($L66*3%,$AB66*3%))</f>
        <v/>
      </c>
      <c r="AD66" s="31">
        <f>IF($A66="","",SUM($U66:$AA66,$AC66))</f>
        <v/>
      </c>
      <c r="AE66" s="31">
        <f>IF($A66="","",$T66-$AD66)</f>
        <v/>
      </c>
      <c r="AF66" s="4" t="n"/>
      <c r="AG66" s="33">
        <f>IF($A66="","",IF($AF66="Vivienda habitual",60%,0%))</f>
        <v/>
      </c>
      <c r="AH66" s="31">
        <f>IF($A66="","",MAX(0,$AE66*(1-$AG66)))</f>
        <v/>
      </c>
      <c r="AI66" s="32" t="n"/>
      <c r="AJ66" s="31">
        <f>IF($A66="","",$AH66*$AI66)</f>
        <v/>
      </c>
      <c r="AK66" s="31">
        <f>IF($A66="","",$AE66-$AJ66)</f>
        <v/>
      </c>
      <c r="AL66" s="33">
        <f>IF($A66="","",IFERROR($T66/$Q66,0))</f>
        <v/>
      </c>
      <c r="AM66" s="33">
        <f>IF($A66="","",IFERROR($AK66/$Q66,0))</f>
        <v/>
      </c>
      <c r="AN66" s="12">
        <f>IF($A66="","",IF($AM66&gt;=5%,"Rentable",IF($AM66&gt;=3%,"Revisar","Baja")))</f>
        <v/>
      </c>
    </row>
    <row r="67">
      <c r="A67" s="3" t="n"/>
      <c r="B67" s="4" t="n"/>
      <c r="C67" s="3" t="n"/>
      <c r="D67" s="4" t="n"/>
      <c r="E67" s="4" t="n"/>
      <c r="F67" s="4" t="n"/>
      <c r="G67" s="4" t="n"/>
      <c r="H67" s="4" t="n"/>
      <c r="I67" s="28" t="n"/>
      <c r="J67" s="6" t="n"/>
      <c r="K67" s="29" t="n"/>
      <c r="L67" s="30" t="n"/>
      <c r="M67" s="30" t="n"/>
      <c r="N67" s="30" t="n"/>
      <c r="O67" s="30" t="n"/>
      <c r="P67" s="30" t="n"/>
      <c r="Q67" s="34">
        <f>IF($A67="","",SUM($L67:$P67))</f>
        <v/>
      </c>
      <c r="R67" s="30" t="n"/>
      <c r="S67" s="32" t="n"/>
      <c r="T67" s="34">
        <f>IF($A67="","",$R67*12*$S67)</f>
        <v/>
      </c>
      <c r="U67" s="30" t="n"/>
      <c r="V67" s="30" t="n"/>
      <c r="W67" s="30" t="n"/>
      <c r="X67" s="30" t="n"/>
      <c r="Y67" s="30" t="n"/>
      <c r="Z67" s="30" t="n"/>
      <c r="AA67" s="30" t="n"/>
      <c r="AB67" s="30" t="n"/>
      <c r="AC67" s="34">
        <f>IF($A67="","",MIN($L67*3%,$AB67*3%))</f>
        <v/>
      </c>
      <c r="AD67" s="34">
        <f>IF($A67="","",SUM($U67:$AA67,$AC67))</f>
        <v/>
      </c>
      <c r="AE67" s="34">
        <f>IF($A67="","",$T67-$AD67)</f>
        <v/>
      </c>
      <c r="AF67" s="4" t="n"/>
      <c r="AG67" s="35">
        <f>IF($A67="","",IF($AF67="Vivienda habitual",60%,0%))</f>
        <v/>
      </c>
      <c r="AH67" s="34">
        <f>IF($A67="","",MAX(0,$AE67*(1-$AG67)))</f>
        <v/>
      </c>
      <c r="AI67" s="32" t="n"/>
      <c r="AJ67" s="34">
        <f>IF($A67="","",$AH67*$AI67)</f>
        <v/>
      </c>
      <c r="AK67" s="34">
        <f>IF($A67="","",$AE67-$AJ67)</f>
        <v/>
      </c>
      <c r="AL67" s="35">
        <f>IF($A67="","",IFERROR($T67/$Q67,0))</f>
        <v/>
      </c>
      <c r="AM67" s="35">
        <f>IF($A67="","",IFERROR($AK67/$Q67,0))</f>
        <v/>
      </c>
      <c r="AN67" s="15">
        <f>IF($A67="","",IF($AM67&gt;=5%,"Rentable",IF($AM67&gt;=3%,"Revisar","Baja")))</f>
        <v/>
      </c>
    </row>
    <row r="68">
      <c r="A68" s="3" t="n"/>
      <c r="B68" s="4" t="n"/>
      <c r="C68" s="3" t="n"/>
      <c r="D68" s="4" t="n"/>
      <c r="E68" s="4" t="n"/>
      <c r="F68" s="4" t="n"/>
      <c r="G68" s="4" t="n"/>
      <c r="H68" s="4" t="n"/>
      <c r="I68" s="28" t="n"/>
      <c r="J68" s="6" t="n"/>
      <c r="K68" s="29" t="n"/>
      <c r="L68" s="30" t="n"/>
      <c r="M68" s="30" t="n"/>
      <c r="N68" s="30" t="n"/>
      <c r="O68" s="30" t="n"/>
      <c r="P68" s="30" t="n"/>
      <c r="Q68" s="31">
        <f>IF($A68="","",SUM($L68:$P68))</f>
        <v/>
      </c>
      <c r="R68" s="30" t="n"/>
      <c r="S68" s="32" t="n"/>
      <c r="T68" s="31">
        <f>IF($A68="","",$R68*12*$S68)</f>
        <v/>
      </c>
      <c r="U68" s="30" t="n"/>
      <c r="V68" s="30" t="n"/>
      <c r="W68" s="30" t="n"/>
      <c r="X68" s="30" t="n"/>
      <c r="Y68" s="30" t="n"/>
      <c r="Z68" s="30" t="n"/>
      <c r="AA68" s="30" t="n"/>
      <c r="AB68" s="30" t="n"/>
      <c r="AC68" s="31">
        <f>IF($A68="","",MIN($L68*3%,$AB68*3%))</f>
        <v/>
      </c>
      <c r="AD68" s="31">
        <f>IF($A68="","",SUM($U68:$AA68,$AC68))</f>
        <v/>
      </c>
      <c r="AE68" s="31">
        <f>IF($A68="","",$T68-$AD68)</f>
        <v/>
      </c>
      <c r="AF68" s="4" t="n"/>
      <c r="AG68" s="33">
        <f>IF($A68="","",IF($AF68="Vivienda habitual",60%,0%))</f>
        <v/>
      </c>
      <c r="AH68" s="31">
        <f>IF($A68="","",MAX(0,$AE68*(1-$AG68)))</f>
        <v/>
      </c>
      <c r="AI68" s="32" t="n"/>
      <c r="AJ68" s="31">
        <f>IF($A68="","",$AH68*$AI68)</f>
        <v/>
      </c>
      <c r="AK68" s="31">
        <f>IF($A68="","",$AE68-$AJ68)</f>
        <v/>
      </c>
      <c r="AL68" s="33">
        <f>IF($A68="","",IFERROR($T68/$Q68,0))</f>
        <v/>
      </c>
      <c r="AM68" s="33">
        <f>IF($A68="","",IFERROR($AK68/$Q68,0))</f>
        <v/>
      </c>
      <c r="AN68" s="12">
        <f>IF($A68="","",IF($AM68&gt;=5%,"Rentable",IF($AM68&gt;=3%,"Revisar","Baja")))</f>
        <v/>
      </c>
    </row>
    <row r="69">
      <c r="A69" s="3" t="n"/>
      <c r="B69" s="4" t="n"/>
      <c r="C69" s="3" t="n"/>
      <c r="D69" s="4" t="n"/>
      <c r="E69" s="4" t="n"/>
      <c r="F69" s="4" t="n"/>
      <c r="G69" s="4" t="n"/>
      <c r="H69" s="4" t="n"/>
      <c r="I69" s="28" t="n"/>
      <c r="J69" s="6" t="n"/>
      <c r="K69" s="29" t="n"/>
      <c r="L69" s="30" t="n"/>
      <c r="M69" s="30" t="n"/>
      <c r="N69" s="30" t="n"/>
      <c r="O69" s="30" t="n"/>
      <c r="P69" s="30" t="n"/>
      <c r="Q69" s="34">
        <f>IF($A69="","",SUM($L69:$P69))</f>
        <v/>
      </c>
      <c r="R69" s="30" t="n"/>
      <c r="S69" s="32" t="n"/>
      <c r="T69" s="34">
        <f>IF($A69="","",$R69*12*$S69)</f>
        <v/>
      </c>
      <c r="U69" s="30" t="n"/>
      <c r="V69" s="30" t="n"/>
      <c r="W69" s="30" t="n"/>
      <c r="X69" s="30" t="n"/>
      <c r="Y69" s="30" t="n"/>
      <c r="Z69" s="30" t="n"/>
      <c r="AA69" s="30" t="n"/>
      <c r="AB69" s="30" t="n"/>
      <c r="AC69" s="34">
        <f>IF($A69="","",MIN($L69*3%,$AB69*3%))</f>
        <v/>
      </c>
      <c r="AD69" s="34">
        <f>IF($A69="","",SUM($U69:$AA69,$AC69))</f>
        <v/>
      </c>
      <c r="AE69" s="34">
        <f>IF($A69="","",$T69-$AD69)</f>
        <v/>
      </c>
      <c r="AF69" s="4" t="n"/>
      <c r="AG69" s="35">
        <f>IF($A69="","",IF($AF69="Vivienda habitual",60%,0%))</f>
        <v/>
      </c>
      <c r="AH69" s="34">
        <f>IF($A69="","",MAX(0,$AE69*(1-$AG69)))</f>
        <v/>
      </c>
      <c r="AI69" s="32" t="n"/>
      <c r="AJ69" s="34">
        <f>IF($A69="","",$AH69*$AI69)</f>
        <v/>
      </c>
      <c r="AK69" s="34">
        <f>IF($A69="","",$AE69-$AJ69)</f>
        <v/>
      </c>
      <c r="AL69" s="35">
        <f>IF($A69="","",IFERROR($T69/$Q69,0))</f>
        <v/>
      </c>
      <c r="AM69" s="35">
        <f>IF($A69="","",IFERROR($AK69/$Q69,0))</f>
        <v/>
      </c>
      <c r="AN69" s="15">
        <f>IF($A69="","",IF($AM69&gt;=5%,"Rentable",IF($AM69&gt;=3%,"Revisar","Baja")))</f>
        <v/>
      </c>
    </row>
    <row r="70">
      <c r="A70" s="3" t="n"/>
      <c r="B70" s="4" t="n"/>
      <c r="C70" s="3" t="n"/>
      <c r="D70" s="4" t="n"/>
      <c r="E70" s="4" t="n"/>
      <c r="F70" s="4" t="n"/>
      <c r="G70" s="4" t="n"/>
      <c r="H70" s="4" t="n"/>
      <c r="I70" s="28" t="n"/>
      <c r="J70" s="6" t="n"/>
      <c r="K70" s="29" t="n"/>
      <c r="L70" s="30" t="n"/>
      <c r="M70" s="30" t="n"/>
      <c r="N70" s="30" t="n"/>
      <c r="O70" s="30" t="n"/>
      <c r="P70" s="30" t="n"/>
      <c r="Q70" s="31">
        <f>IF($A70="","",SUM($L70:$P70))</f>
        <v/>
      </c>
      <c r="R70" s="30" t="n"/>
      <c r="S70" s="32" t="n"/>
      <c r="T70" s="31">
        <f>IF($A70="","",$R70*12*$S70)</f>
        <v/>
      </c>
      <c r="U70" s="30" t="n"/>
      <c r="V70" s="30" t="n"/>
      <c r="W70" s="30" t="n"/>
      <c r="X70" s="30" t="n"/>
      <c r="Y70" s="30" t="n"/>
      <c r="Z70" s="30" t="n"/>
      <c r="AA70" s="30" t="n"/>
      <c r="AB70" s="30" t="n"/>
      <c r="AC70" s="31">
        <f>IF($A70="","",MIN($L70*3%,$AB70*3%))</f>
        <v/>
      </c>
      <c r="AD70" s="31">
        <f>IF($A70="","",SUM($U70:$AA70,$AC70))</f>
        <v/>
      </c>
      <c r="AE70" s="31">
        <f>IF($A70="","",$T70-$AD70)</f>
        <v/>
      </c>
      <c r="AF70" s="4" t="n"/>
      <c r="AG70" s="33">
        <f>IF($A70="","",IF($AF70="Vivienda habitual",60%,0%))</f>
        <v/>
      </c>
      <c r="AH70" s="31">
        <f>IF($A70="","",MAX(0,$AE70*(1-$AG70)))</f>
        <v/>
      </c>
      <c r="AI70" s="32" t="n"/>
      <c r="AJ70" s="31">
        <f>IF($A70="","",$AH70*$AI70)</f>
        <v/>
      </c>
      <c r="AK70" s="31">
        <f>IF($A70="","",$AE70-$AJ70)</f>
        <v/>
      </c>
      <c r="AL70" s="33">
        <f>IF($A70="","",IFERROR($T70/$Q70,0))</f>
        <v/>
      </c>
      <c r="AM70" s="33">
        <f>IF($A70="","",IFERROR($AK70/$Q70,0))</f>
        <v/>
      </c>
      <c r="AN70" s="12">
        <f>IF($A70="","",IF($AM70&gt;=5%,"Rentable",IF($AM70&gt;=3%,"Revisar","Baja")))</f>
        <v/>
      </c>
    </row>
    <row r="71">
      <c r="A71" s="3" t="n"/>
      <c r="B71" s="4" t="n"/>
      <c r="C71" s="3" t="n"/>
      <c r="D71" s="4" t="n"/>
      <c r="E71" s="4" t="n"/>
      <c r="F71" s="4" t="n"/>
      <c r="G71" s="4" t="n"/>
      <c r="H71" s="4" t="n"/>
      <c r="I71" s="28" t="n"/>
      <c r="J71" s="6" t="n"/>
      <c r="K71" s="29" t="n"/>
      <c r="L71" s="30" t="n"/>
      <c r="M71" s="30" t="n"/>
      <c r="N71" s="30" t="n"/>
      <c r="O71" s="30" t="n"/>
      <c r="P71" s="30" t="n"/>
      <c r="Q71" s="34">
        <f>IF($A71="","",SUM($L71:$P71))</f>
        <v/>
      </c>
      <c r="R71" s="30" t="n"/>
      <c r="S71" s="32" t="n"/>
      <c r="T71" s="34">
        <f>IF($A71="","",$R71*12*$S71)</f>
        <v/>
      </c>
      <c r="U71" s="30" t="n"/>
      <c r="V71" s="30" t="n"/>
      <c r="W71" s="30" t="n"/>
      <c r="X71" s="30" t="n"/>
      <c r="Y71" s="30" t="n"/>
      <c r="Z71" s="30" t="n"/>
      <c r="AA71" s="30" t="n"/>
      <c r="AB71" s="30" t="n"/>
      <c r="AC71" s="34">
        <f>IF($A71="","",MIN($L71*3%,$AB71*3%))</f>
        <v/>
      </c>
      <c r="AD71" s="34">
        <f>IF($A71="","",SUM($U71:$AA71,$AC71))</f>
        <v/>
      </c>
      <c r="AE71" s="34">
        <f>IF($A71="","",$T71-$AD71)</f>
        <v/>
      </c>
      <c r="AF71" s="4" t="n"/>
      <c r="AG71" s="35">
        <f>IF($A71="","",IF($AF71="Vivienda habitual",60%,0%))</f>
        <v/>
      </c>
      <c r="AH71" s="34">
        <f>IF($A71="","",MAX(0,$AE71*(1-$AG71)))</f>
        <v/>
      </c>
      <c r="AI71" s="32" t="n"/>
      <c r="AJ71" s="34">
        <f>IF($A71="","",$AH71*$AI71)</f>
        <v/>
      </c>
      <c r="AK71" s="34">
        <f>IF($A71="","",$AE71-$AJ71)</f>
        <v/>
      </c>
      <c r="AL71" s="35">
        <f>IF($A71="","",IFERROR($T71/$Q71,0))</f>
        <v/>
      </c>
      <c r="AM71" s="35">
        <f>IF($A71="","",IFERROR($AK71/$Q71,0))</f>
        <v/>
      </c>
      <c r="AN71" s="15">
        <f>IF($A71="","",IF($AM71&gt;=5%,"Rentable",IF($AM71&gt;=3%,"Revisar","Baja")))</f>
        <v/>
      </c>
    </row>
    <row r="72">
      <c r="A72" s="3" t="n"/>
      <c r="B72" s="4" t="n"/>
      <c r="C72" s="3" t="n"/>
      <c r="D72" s="4" t="n"/>
      <c r="E72" s="4" t="n"/>
      <c r="F72" s="4" t="n"/>
      <c r="G72" s="4" t="n"/>
      <c r="H72" s="4" t="n"/>
      <c r="I72" s="28" t="n"/>
      <c r="J72" s="6" t="n"/>
      <c r="K72" s="29" t="n"/>
      <c r="L72" s="30" t="n"/>
      <c r="M72" s="30" t="n"/>
      <c r="N72" s="30" t="n"/>
      <c r="O72" s="30" t="n"/>
      <c r="P72" s="30" t="n"/>
      <c r="Q72" s="31">
        <f>IF($A72="","",SUM($L72:$P72))</f>
        <v/>
      </c>
      <c r="R72" s="30" t="n"/>
      <c r="S72" s="32" t="n"/>
      <c r="T72" s="31">
        <f>IF($A72="","",$R72*12*$S72)</f>
        <v/>
      </c>
      <c r="U72" s="30" t="n"/>
      <c r="V72" s="30" t="n"/>
      <c r="W72" s="30" t="n"/>
      <c r="X72" s="30" t="n"/>
      <c r="Y72" s="30" t="n"/>
      <c r="Z72" s="30" t="n"/>
      <c r="AA72" s="30" t="n"/>
      <c r="AB72" s="30" t="n"/>
      <c r="AC72" s="31">
        <f>IF($A72="","",MIN($L72*3%,$AB72*3%))</f>
        <v/>
      </c>
      <c r="AD72" s="31">
        <f>IF($A72="","",SUM($U72:$AA72,$AC72))</f>
        <v/>
      </c>
      <c r="AE72" s="31">
        <f>IF($A72="","",$T72-$AD72)</f>
        <v/>
      </c>
      <c r="AF72" s="4" t="n"/>
      <c r="AG72" s="33">
        <f>IF($A72="","",IF($AF72="Vivienda habitual",60%,0%))</f>
        <v/>
      </c>
      <c r="AH72" s="31">
        <f>IF($A72="","",MAX(0,$AE72*(1-$AG72)))</f>
        <v/>
      </c>
      <c r="AI72" s="32" t="n"/>
      <c r="AJ72" s="31">
        <f>IF($A72="","",$AH72*$AI72)</f>
        <v/>
      </c>
      <c r="AK72" s="31">
        <f>IF($A72="","",$AE72-$AJ72)</f>
        <v/>
      </c>
      <c r="AL72" s="33">
        <f>IF($A72="","",IFERROR($T72/$Q72,0))</f>
        <v/>
      </c>
      <c r="AM72" s="33">
        <f>IF($A72="","",IFERROR($AK72/$Q72,0))</f>
        <v/>
      </c>
      <c r="AN72" s="12">
        <f>IF($A72="","",IF($AM72&gt;=5%,"Rentable",IF($AM72&gt;=3%,"Revisar","Baja")))</f>
        <v/>
      </c>
    </row>
    <row r="73">
      <c r="A73" s="3" t="n"/>
      <c r="B73" s="4" t="n"/>
      <c r="C73" s="3" t="n"/>
      <c r="D73" s="4" t="n"/>
      <c r="E73" s="4" t="n"/>
      <c r="F73" s="4" t="n"/>
      <c r="G73" s="4" t="n"/>
      <c r="H73" s="4" t="n"/>
      <c r="I73" s="28" t="n"/>
      <c r="J73" s="6" t="n"/>
      <c r="K73" s="29" t="n"/>
      <c r="L73" s="30" t="n"/>
      <c r="M73" s="30" t="n"/>
      <c r="N73" s="30" t="n"/>
      <c r="O73" s="30" t="n"/>
      <c r="P73" s="30" t="n"/>
      <c r="Q73" s="34">
        <f>IF($A73="","",SUM($L73:$P73))</f>
        <v/>
      </c>
      <c r="R73" s="30" t="n"/>
      <c r="S73" s="32" t="n"/>
      <c r="T73" s="34">
        <f>IF($A73="","",$R73*12*$S73)</f>
        <v/>
      </c>
      <c r="U73" s="30" t="n"/>
      <c r="V73" s="30" t="n"/>
      <c r="W73" s="30" t="n"/>
      <c r="X73" s="30" t="n"/>
      <c r="Y73" s="30" t="n"/>
      <c r="Z73" s="30" t="n"/>
      <c r="AA73" s="30" t="n"/>
      <c r="AB73" s="30" t="n"/>
      <c r="AC73" s="34">
        <f>IF($A73="","",MIN($L73*3%,$AB73*3%))</f>
        <v/>
      </c>
      <c r="AD73" s="34">
        <f>IF($A73="","",SUM($U73:$AA73,$AC73))</f>
        <v/>
      </c>
      <c r="AE73" s="34">
        <f>IF($A73="","",$T73-$AD73)</f>
        <v/>
      </c>
      <c r="AF73" s="4" t="n"/>
      <c r="AG73" s="35">
        <f>IF($A73="","",IF($AF73="Vivienda habitual",60%,0%))</f>
        <v/>
      </c>
      <c r="AH73" s="34">
        <f>IF($A73="","",MAX(0,$AE73*(1-$AG73)))</f>
        <v/>
      </c>
      <c r="AI73" s="32" t="n"/>
      <c r="AJ73" s="34">
        <f>IF($A73="","",$AH73*$AI73)</f>
        <v/>
      </c>
      <c r="AK73" s="34">
        <f>IF($A73="","",$AE73-$AJ73)</f>
        <v/>
      </c>
      <c r="AL73" s="35">
        <f>IF($A73="","",IFERROR($T73/$Q73,0))</f>
        <v/>
      </c>
      <c r="AM73" s="35">
        <f>IF($A73="","",IFERROR($AK73/$Q73,0))</f>
        <v/>
      </c>
      <c r="AN73" s="15">
        <f>IF($A73="","",IF($AM73&gt;=5%,"Rentable",IF($AM73&gt;=3%,"Revisar","Baja")))</f>
        <v/>
      </c>
    </row>
    <row r="74">
      <c r="A74" s="3" t="n"/>
      <c r="B74" s="4" t="n"/>
      <c r="C74" s="3" t="n"/>
      <c r="D74" s="4" t="n"/>
      <c r="E74" s="4" t="n"/>
      <c r="F74" s="4" t="n"/>
      <c r="G74" s="4" t="n"/>
      <c r="H74" s="4" t="n"/>
      <c r="I74" s="28" t="n"/>
      <c r="J74" s="6" t="n"/>
      <c r="K74" s="29" t="n"/>
      <c r="L74" s="30" t="n"/>
      <c r="M74" s="30" t="n"/>
      <c r="N74" s="30" t="n"/>
      <c r="O74" s="30" t="n"/>
      <c r="P74" s="30" t="n"/>
      <c r="Q74" s="31">
        <f>IF($A74="","",SUM($L74:$P74))</f>
        <v/>
      </c>
      <c r="R74" s="30" t="n"/>
      <c r="S74" s="32" t="n"/>
      <c r="T74" s="31">
        <f>IF($A74="","",$R74*12*$S74)</f>
        <v/>
      </c>
      <c r="U74" s="30" t="n"/>
      <c r="V74" s="30" t="n"/>
      <c r="W74" s="30" t="n"/>
      <c r="X74" s="30" t="n"/>
      <c r="Y74" s="30" t="n"/>
      <c r="Z74" s="30" t="n"/>
      <c r="AA74" s="30" t="n"/>
      <c r="AB74" s="30" t="n"/>
      <c r="AC74" s="31">
        <f>IF($A74="","",MIN($L74*3%,$AB74*3%))</f>
        <v/>
      </c>
      <c r="AD74" s="31">
        <f>IF($A74="","",SUM($U74:$AA74,$AC74))</f>
        <v/>
      </c>
      <c r="AE74" s="31">
        <f>IF($A74="","",$T74-$AD74)</f>
        <v/>
      </c>
      <c r="AF74" s="4" t="n"/>
      <c r="AG74" s="33">
        <f>IF($A74="","",IF($AF74="Vivienda habitual",60%,0%))</f>
        <v/>
      </c>
      <c r="AH74" s="31">
        <f>IF($A74="","",MAX(0,$AE74*(1-$AG74)))</f>
        <v/>
      </c>
      <c r="AI74" s="32" t="n"/>
      <c r="AJ74" s="31">
        <f>IF($A74="","",$AH74*$AI74)</f>
        <v/>
      </c>
      <c r="AK74" s="31">
        <f>IF($A74="","",$AE74-$AJ74)</f>
        <v/>
      </c>
      <c r="AL74" s="33">
        <f>IF($A74="","",IFERROR($T74/$Q74,0))</f>
        <v/>
      </c>
      <c r="AM74" s="33">
        <f>IF($A74="","",IFERROR($AK74/$Q74,0))</f>
        <v/>
      </c>
      <c r="AN74" s="12">
        <f>IF($A74="","",IF($AM74&gt;=5%,"Rentable",IF($AM74&gt;=3%,"Revisar","Baja")))</f>
        <v/>
      </c>
    </row>
    <row r="75">
      <c r="A75" s="3" t="n"/>
      <c r="B75" s="4" t="n"/>
      <c r="C75" s="3" t="n"/>
      <c r="D75" s="4" t="n"/>
      <c r="E75" s="4" t="n"/>
      <c r="F75" s="4" t="n"/>
      <c r="G75" s="4" t="n"/>
      <c r="H75" s="4" t="n"/>
      <c r="I75" s="28" t="n"/>
      <c r="J75" s="6" t="n"/>
      <c r="K75" s="29" t="n"/>
      <c r="L75" s="30" t="n"/>
      <c r="M75" s="30" t="n"/>
      <c r="N75" s="30" t="n"/>
      <c r="O75" s="30" t="n"/>
      <c r="P75" s="30" t="n"/>
      <c r="Q75" s="34">
        <f>IF($A75="","",SUM($L75:$P75))</f>
        <v/>
      </c>
      <c r="R75" s="30" t="n"/>
      <c r="S75" s="32" t="n"/>
      <c r="T75" s="34">
        <f>IF($A75="","",$R75*12*$S75)</f>
        <v/>
      </c>
      <c r="U75" s="30" t="n"/>
      <c r="V75" s="30" t="n"/>
      <c r="W75" s="30" t="n"/>
      <c r="X75" s="30" t="n"/>
      <c r="Y75" s="30" t="n"/>
      <c r="Z75" s="30" t="n"/>
      <c r="AA75" s="30" t="n"/>
      <c r="AB75" s="30" t="n"/>
      <c r="AC75" s="34">
        <f>IF($A75="","",MIN($L75*3%,$AB75*3%))</f>
        <v/>
      </c>
      <c r="AD75" s="34">
        <f>IF($A75="","",SUM($U75:$AA75,$AC75))</f>
        <v/>
      </c>
      <c r="AE75" s="34">
        <f>IF($A75="","",$T75-$AD75)</f>
        <v/>
      </c>
      <c r="AF75" s="4" t="n"/>
      <c r="AG75" s="35">
        <f>IF($A75="","",IF($AF75="Vivienda habitual",60%,0%))</f>
        <v/>
      </c>
      <c r="AH75" s="34">
        <f>IF($A75="","",MAX(0,$AE75*(1-$AG75)))</f>
        <v/>
      </c>
      <c r="AI75" s="32" t="n"/>
      <c r="AJ75" s="34">
        <f>IF($A75="","",$AH75*$AI75)</f>
        <v/>
      </c>
      <c r="AK75" s="34">
        <f>IF($A75="","",$AE75-$AJ75)</f>
        <v/>
      </c>
      <c r="AL75" s="35">
        <f>IF($A75="","",IFERROR($T75/$Q75,0))</f>
        <v/>
      </c>
      <c r="AM75" s="35">
        <f>IF($A75="","",IFERROR($AK75/$Q75,0))</f>
        <v/>
      </c>
      <c r="AN75" s="15">
        <f>IF($A75="","",IF($AM75&gt;=5%,"Rentable",IF($AM75&gt;=3%,"Revisar","Baja")))</f>
        <v/>
      </c>
    </row>
    <row r="76">
      <c r="A76" s="3" t="n"/>
      <c r="B76" s="4" t="n"/>
      <c r="C76" s="3" t="n"/>
      <c r="D76" s="4" t="n"/>
      <c r="E76" s="4" t="n"/>
      <c r="F76" s="4" t="n"/>
      <c r="G76" s="4" t="n"/>
      <c r="H76" s="4" t="n"/>
      <c r="I76" s="28" t="n"/>
      <c r="J76" s="6" t="n"/>
      <c r="K76" s="29" t="n"/>
      <c r="L76" s="30" t="n"/>
      <c r="M76" s="30" t="n"/>
      <c r="N76" s="30" t="n"/>
      <c r="O76" s="30" t="n"/>
      <c r="P76" s="30" t="n"/>
      <c r="Q76" s="31">
        <f>IF($A76="","",SUM($L76:$P76))</f>
        <v/>
      </c>
      <c r="R76" s="30" t="n"/>
      <c r="S76" s="32" t="n"/>
      <c r="T76" s="31">
        <f>IF($A76="","",$R76*12*$S76)</f>
        <v/>
      </c>
      <c r="U76" s="30" t="n"/>
      <c r="V76" s="30" t="n"/>
      <c r="W76" s="30" t="n"/>
      <c r="X76" s="30" t="n"/>
      <c r="Y76" s="30" t="n"/>
      <c r="Z76" s="30" t="n"/>
      <c r="AA76" s="30" t="n"/>
      <c r="AB76" s="30" t="n"/>
      <c r="AC76" s="31">
        <f>IF($A76="","",MIN($L76*3%,$AB76*3%))</f>
        <v/>
      </c>
      <c r="AD76" s="31">
        <f>IF($A76="","",SUM($U76:$AA76,$AC76))</f>
        <v/>
      </c>
      <c r="AE76" s="31">
        <f>IF($A76="","",$T76-$AD76)</f>
        <v/>
      </c>
      <c r="AF76" s="4" t="n"/>
      <c r="AG76" s="33">
        <f>IF($A76="","",IF($AF76="Vivienda habitual",60%,0%))</f>
        <v/>
      </c>
      <c r="AH76" s="31">
        <f>IF($A76="","",MAX(0,$AE76*(1-$AG76)))</f>
        <v/>
      </c>
      <c r="AI76" s="32" t="n"/>
      <c r="AJ76" s="31">
        <f>IF($A76="","",$AH76*$AI76)</f>
        <v/>
      </c>
      <c r="AK76" s="31">
        <f>IF($A76="","",$AE76-$AJ76)</f>
        <v/>
      </c>
      <c r="AL76" s="33">
        <f>IF($A76="","",IFERROR($T76/$Q76,0))</f>
        <v/>
      </c>
      <c r="AM76" s="33">
        <f>IF($A76="","",IFERROR($AK76/$Q76,0))</f>
        <v/>
      </c>
      <c r="AN76" s="12">
        <f>IF($A76="","",IF($AM76&gt;=5%,"Rentable",IF($AM76&gt;=3%,"Revisar","Baja")))</f>
        <v/>
      </c>
    </row>
    <row r="77">
      <c r="A77" s="3" t="n"/>
      <c r="B77" s="4" t="n"/>
      <c r="C77" s="3" t="n"/>
      <c r="D77" s="4" t="n"/>
      <c r="E77" s="4" t="n"/>
      <c r="F77" s="4" t="n"/>
      <c r="G77" s="4" t="n"/>
      <c r="H77" s="4" t="n"/>
      <c r="I77" s="28" t="n"/>
      <c r="J77" s="6" t="n"/>
      <c r="K77" s="29" t="n"/>
      <c r="L77" s="30" t="n"/>
      <c r="M77" s="30" t="n"/>
      <c r="N77" s="30" t="n"/>
      <c r="O77" s="30" t="n"/>
      <c r="P77" s="30" t="n"/>
      <c r="Q77" s="34">
        <f>IF($A77="","",SUM($L77:$P77))</f>
        <v/>
      </c>
      <c r="R77" s="30" t="n"/>
      <c r="S77" s="32" t="n"/>
      <c r="T77" s="34">
        <f>IF($A77="","",$R77*12*$S77)</f>
        <v/>
      </c>
      <c r="U77" s="30" t="n"/>
      <c r="V77" s="30" t="n"/>
      <c r="W77" s="30" t="n"/>
      <c r="X77" s="30" t="n"/>
      <c r="Y77" s="30" t="n"/>
      <c r="Z77" s="30" t="n"/>
      <c r="AA77" s="30" t="n"/>
      <c r="AB77" s="30" t="n"/>
      <c r="AC77" s="34">
        <f>IF($A77="","",MIN($L77*3%,$AB77*3%))</f>
        <v/>
      </c>
      <c r="AD77" s="34">
        <f>IF($A77="","",SUM($U77:$AA77,$AC77))</f>
        <v/>
      </c>
      <c r="AE77" s="34">
        <f>IF($A77="","",$T77-$AD77)</f>
        <v/>
      </c>
      <c r="AF77" s="4" t="n"/>
      <c r="AG77" s="35">
        <f>IF($A77="","",IF($AF77="Vivienda habitual",60%,0%))</f>
        <v/>
      </c>
      <c r="AH77" s="34">
        <f>IF($A77="","",MAX(0,$AE77*(1-$AG77)))</f>
        <v/>
      </c>
      <c r="AI77" s="32" t="n"/>
      <c r="AJ77" s="34">
        <f>IF($A77="","",$AH77*$AI77)</f>
        <v/>
      </c>
      <c r="AK77" s="34">
        <f>IF($A77="","",$AE77-$AJ77)</f>
        <v/>
      </c>
      <c r="AL77" s="35">
        <f>IF($A77="","",IFERROR($T77/$Q77,0))</f>
        <v/>
      </c>
      <c r="AM77" s="35">
        <f>IF($A77="","",IFERROR($AK77/$Q77,0))</f>
        <v/>
      </c>
      <c r="AN77" s="15">
        <f>IF($A77="","",IF($AM77&gt;=5%,"Rentable",IF($AM77&gt;=3%,"Revisar","Baja")))</f>
        <v/>
      </c>
    </row>
    <row r="78">
      <c r="A78" s="3" t="n"/>
      <c r="B78" s="4" t="n"/>
      <c r="C78" s="3" t="n"/>
      <c r="D78" s="4" t="n"/>
      <c r="E78" s="4" t="n"/>
      <c r="F78" s="4" t="n"/>
      <c r="G78" s="4" t="n"/>
      <c r="H78" s="4" t="n"/>
      <c r="I78" s="28" t="n"/>
      <c r="J78" s="6" t="n"/>
      <c r="K78" s="29" t="n"/>
      <c r="L78" s="30" t="n"/>
      <c r="M78" s="30" t="n"/>
      <c r="N78" s="30" t="n"/>
      <c r="O78" s="30" t="n"/>
      <c r="P78" s="30" t="n"/>
      <c r="Q78" s="31">
        <f>IF($A78="","",SUM($L78:$P78))</f>
        <v/>
      </c>
      <c r="R78" s="30" t="n"/>
      <c r="S78" s="32" t="n"/>
      <c r="T78" s="31">
        <f>IF($A78="","",$R78*12*$S78)</f>
        <v/>
      </c>
      <c r="U78" s="30" t="n"/>
      <c r="V78" s="30" t="n"/>
      <c r="W78" s="30" t="n"/>
      <c r="X78" s="30" t="n"/>
      <c r="Y78" s="30" t="n"/>
      <c r="Z78" s="30" t="n"/>
      <c r="AA78" s="30" t="n"/>
      <c r="AB78" s="30" t="n"/>
      <c r="AC78" s="31">
        <f>IF($A78="","",MIN($L78*3%,$AB78*3%))</f>
        <v/>
      </c>
      <c r="AD78" s="31">
        <f>IF($A78="","",SUM($U78:$AA78,$AC78))</f>
        <v/>
      </c>
      <c r="AE78" s="31">
        <f>IF($A78="","",$T78-$AD78)</f>
        <v/>
      </c>
      <c r="AF78" s="4" t="n"/>
      <c r="AG78" s="33">
        <f>IF($A78="","",IF($AF78="Vivienda habitual",60%,0%))</f>
        <v/>
      </c>
      <c r="AH78" s="31">
        <f>IF($A78="","",MAX(0,$AE78*(1-$AG78)))</f>
        <v/>
      </c>
      <c r="AI78" s="32" t="n"/>
      <c r="AJ78" s="31">
        <f>IF($A78="","",$AH78*$AI78)</f>
        <v/>
      </c>
      <c r="AK78" s="31">
        <f>IF($A78="","",$AE78-$AJ78)</f>
        <v/>
      </c>
      <c r="AL78" s="33">
        <f>IF($A78="","",IFERROR($T78/$Q78,0))</f>
        <v/>
      </c>
      <c r="AM78" s="33">
        <f>IF($A78="","",IFERROR($AK78/$Q78,0))</f>
        <v/>
      </c>
      <c r="AN78" s="12">
        <f>IF($A78="","",IF($AM78&gt;=5%,"Rentable",IF($AM78&gt;=3%,"Revisar","Baja")))</f>
        <v/>
      </c>
    </row>
    <row r="79">
      <c r="A79" s="3" t="n"/>
      <c r="B79" s="4" t="n"/>
      <c r="C79" s="3" t="n"/>
      <c r="D79" s="4" t="n"/>
      <c r="E79" s="4" t="n"/>
      <c r="F79" s="4" t="n"/>
      <c r="G79" s="4" t="n"/>
      <c r="H79" s="4" t="n"/>
      <c r="I79" s="28" t="n"/>
      <c r="J79" s="6" t="n"/>
      <c r="K79" s="29" t="n"/>
      <c r="L79" s="30" t="n"/>
      <c r="M79" s="30" t="n"/>
      <c r="N79" s="30" t="n"/>
      <c r="O79" s="30" t="n"/>
      <c r="P79" s="30" t="n"/>
      <c r="Q79" s="34">
        <f>IF($A79="","",SUM($L79:$P79))</f>
        <v/>
      </c>
      <c r="R79" s="30" t="n"/>
      <c r="S79" s="32" t="n"/>
      <c r="T79" s="34">
        <f>IF($A79="","",$R79*12*$S79)</f>
        <v/>
      </c>
      <c r="U79" s="30" t="n"/>
      <c r="V79" s="30" t="n"/>
      <c r="W79" s="30" t="n"/>
      <c r="X79" s="30" t="n"/>
      <c r="Y79" s="30" t="n"/>
      <c r="Z79" s="30" t="n"/>
      <c r="AA79" s="30" t="n"/>
      <c r="AB79" s="30" t="n"/>
      <c r="AC79" s="34">
        <f>IF($A79="","",MIN($L79*3%,$AB79*3%))</f>
        <v/>
      </c>
      <c r="AD79" s="34">
        <f>IF($A79="","",SUM($U79:$AA79,$AC79))</f>
        <v/>
      </c>
      <c r="AE79" s="34">
        <f>IF($A79="","",$T79-$AD79)</f>
        <v/>
      </c>
      <c r="AF79" s="4" t="n"/>
      <c r="AG79" s="35">
        <f>IF($A79="","",IF($AF79="Vivienda habitual",60%,0%))</f>
        <v/>
      </c>
      <c r="AH79" s="34">
        <f>IF($A79="","",MAX(0,$AE79*(1-$AG79)))</f>
        <v/>
      </c>
      <c r="AI79" s="32" t="n"/>
      <c r="AJ79" s="34">
        <f>IF($A79="","",$AH79*$AI79)</f>
        <v/>
      </c>
      <c r="AK79" s="34">
        <f>IF($A79="","",$AE79-$AJ79)</f>
        <v/>
      </c>
      <c r="AL79" s="35">
        <f>IF($A79="","",IFERROR($T79/$Q79,0))</f>
        <v/>
      </c>
      <c r="AM79" s="35">
        <f>IF($A79="","",IFERROR($AK79/$Q79,0))</f>
        <v/>
      </c>
      <c r="AN79" s="15">
        <f>IF($A79="","",IF($AM79&gt;=5%,"Rentable",IF($AM79&gt;=3%,"Revisar","Baja")))</f>
        <v/>
      </c>
    </row>
    <row r="80">
      <c r="A80" s="3" t="n"/>
      <c r="B80" s="4" t="n"/>
      <c r="C80" s="3" t="n"/>
      <c r="D80" s="4" t="n"/>
      <c r="E80" s="4" t="n"/>
      <c r="F80" s="4" t="n"/>
      <c r="G80" s="4" t="n"/>
      <c r="H80" s="4" t="n"/>
      <c r="I80" s="28" t="n"/>
      <c r="J80" s="6" t="n"/>
      <c r="K80" s="29" t="n"/>
      <c r="L80" s="30" t="n"/>
      <c r="M80" s="30" t="n"/>
      <c r="N80" s="30" t="n"/>
      <c r="O80" s="30" t="n"/>
      <c r="P80" s="30" t="n"/>
      <c r="Q80" s="31">
        <f>IF($A80="","",SUM($L80:$P80))</f>
        <v/>
      </c>
      <c r="R80" s="30" t="n"/>
      <c r="S80" s="32" t="n"/>
      <c r="T80" s="31">
        <f>IF($A80="","",$R80*12*$S80)</f>
        <v/>
      </c>
      <c r="U80" s="30" t="n"/>
      <c r="V80" s="30" t="n"/>
      <c r="W80" s="30" t="n"/>
      <c r="X80" s="30" t="n"/>
      <c r="Y80" s="30" t="n"/>
      <c r="Z80" s="30" t="n"/>
      <c r="AA80" s="30" t="n"/>
      <c r="AB80" s="30" t="n"/>
      <c r="AC80" s="31">
        <f>IF($A80="","",MIN($L80*3%,$AB80*3%))</f>
        <v/>
      </c>
      <c r="AD80" s="31">
        <f>IF($A80="","",SUM($U80:$AA80,$AC80))</f>
        <v/>
      </c>
      <c r="AE80" s="31">
        <f>IF($A80="","",$T80-$AD80)</f>
        <v/>
      </c>
      <c r="AF80" s="4" t="n"/>
      <c r="AG80" s="33">
        <f>IF($A80="","",IF($AF80="Vivienda habitual",60%,0%))</f>
        <v/>
      </c>
      <c r="AH80" s="31">
        <f>IF($A80="","",MAX(0,$AE80*(1-$AG80)))</f>
        <v/>
      </c>
      <c r="AI80" s="32" t="n"/>
      <c r="AJ80" s="31">
        <f>IF($A80="","",$AH80*$AI80)</f>
        <v/>
      </c>
      <c r="AK80" s="31">
        <f>IF($A80="","",$AE80-$AJ80)</f>
        <v/>
      </c>
      <c r="AL80" s="33">
        <f>IF($A80="","",IFERROR($T80/$Q80,0))</f>
        <v/>
      </c>
      <c r="AM80" s="33">
        <f>IF($A80="","",IFERROR($AK80/$Q80,0))</f>
        <v/>
      </c>
      <c r="AN80" s="12">
        <f>IF($A80="","",IF($AM80&gt;=5%,"Rentable",IF($AM80&gt;=3%,"Revisar","Baja")))</f>
        <v/>
      </c>
    </row>
    <row r="81">
      <c r="A81" s="3" t="n"/>
      <c r="B81" s="4" t="n"/>
      <c r="C81" s="3" t="n"/>
      <c r="D81" s="4" t="n"/>
      <c r="E81" s="4" t="n"/>
      <c r="F81" s="4" t="n"/>
      <c r="G81" s="4" t="n"/>
      <c r="H81" s="4" t="n"/>
      <c r="I81" s="28" t="n"/>
      <c r="J81" s="6" t="n"/>
      <c r="K81" s="29" t="n"/>
      <c r="L81" s="30" t="n"/>
      <c r="M81" s="30" t="n"/>
      <c r="N81" s="30" t="n"/>
      <c r="O81" s="30" t="n"/>
      <c r="P81" s="30" t="n"/>
      <c r="Q81" s="34">
        <f>IF($A81="","",SUM($L81:$P81))</f>
        <v/>
      </c>
      <c r="R81" s="30" t="n"/>
      <c r="S81" s="32" t="n"/>
      <c r="T81" s="34">
        <f>IF($A81="","",$R81*12*$S81)</f>
        <v/>
      </c>
      <c r="U81" s="30" t="n"/>
      <c r="V81" s="30" t="n"/>
      <c r="W81" s="30" t="n"/>
      <c r="X81" s="30" t="n"/>
      <c r="Y81" s="30" t="n"/>
      <c r="Z81" s="30" t="n"/>
      <c r="AA81" s="30" t="n"/>
      <c r="AB81" s="30" t="n"/>
      <c r="AC81" s="34">
        <f>IF($A81="","",MIN($L81*3%,$AB81*3%))</f>
        <v/>
      </c>
      <c r="AD81" s="34">
        <f>IF($A81="","",SUM($U81:$AA81,$AC81))</f>
        <v/>
      </c>
      <c r="AE81" s="34">
        <f>IF($A81="","",$T81-$AD81)</f>
        <v/>
      </c>
      <c r="AF81" s="4" t="n"/>
      <c r="AG81" s="35">
        <f>IF($A81="","",IF($AF81="Vivienda habitual",60%,0%))</f>
        <v/>
      </c>
      <c r="AH81" s="34">
        <f>IF($A81="","",MAX(0,$AE81*(1-$AG81)))</f>
        <v/>
      </c>
      <c r="AI81" s="32" t="n"/>
      <c r="AJ81" s="34">
        <f>IF($A81="","",$AH81*$AI81)</f>
        <v/>
      </c>
      <c r="AK81" s="34">
        <f>IF($A81="","",$AE81-$AJ81)</f>
        <v/>
      </c>
      <c r="AL81" s="35">
        <f>IF($A81="","",IFERROR($T81/$Q81,0))</f>
        <v/>
      </c>
      <c r="AM81" s="35">
        <f>IF($A81="","",IFERROR($AK81/$Q81,0))</f>
        <v/>
      </c>
      <c r="AN81" s="15">
        <f>IF($A81="","",IF($AM81&gt;=5%,"Rentable",IF($AM81&gt;=3%,"Revisar","Baja")))</f>
        <v/>
      </c>
    </row>
    <row r="82">
      <c r="A82" s="3" t="n"/>
      <c r="B82" s="4" t="n"/>
      <c r="C82" s="3" t="n"/>
      <c r="D82" s="4" t="n"/>
      <c r="E82" s="4" t="n"/>
      <c r="F82" s="4" t="n"/>
      <c r="G82" s="4" t="n"/>
      <c r="H82" s="4" t="n"/>
      <c r="I82" s="28" t="n"/>
      <c r="J82" s="6" t="n"/>
      <c r="K82" s="29" t="n"/>
      <c r="L82" s="30" t="n"/>
      <c r="M82" s="30" t="n"/>
      <c r="N82" s="30" t="n"/>
      <c r="O82" s="30" t="n"/>
      <c r="P82" s="30" t="n"/>
      <c r="Q82" s="31">
        <f>IF($A82="","",SUM($L82:$P82))</f>
        <v/>
      </c>
      <c r="R82" s="30" t="n"/>
      <c r="S82" s="32" t="n"/>
      <c r="T82" s="31">
        <f>IF($A82="","",$R82*12*$S82)</f>
        <v/>
      </c>
      <c r="U82" s="30" t="n"/>
      <c r="V82" s="30" t="n"/>
      <c r="W82" s="30" t="n"/>
      <c r="X82" s="30" t="n"/>
      <c r="Y82" s="30" t="n"/>
      <c r="Z82" s="30" t="n"/>
      <c r="AA82" s="30" t="n"/>
      <c r="AB82" s="30" t="n"/>
      <c r="AC82" s="31">
        <f>IF($A82="","",MIN($L82*3%,$AB82*3%))</f>
        <v/>
      </c>
      <c r="AD82" s="31">
        <f>IF($A82="","",SUM($U82:$AA82,$AC82))</f>
        <v/>
      </c>
      <c r="AE82" s="31">
        <f>IF($A82="","",$T82-$AD82)</f>
        <v/>
      </c>
      <c r="AF82" s="4" t="n"/>
      <c r="AG82" s="33">
        <f>IF($A82="","",IF($AF82="Vivienda habitual",60%,0%))</f>
        <v/>
      </c>
      <c r="AH82" s="31">
        <f>IF($A82="","",MAX(0,$AE82*(1-$AG82)))</f>
        <v/>
      </c>
      <c r="AI82" s="32" t="n"/>
      <c r="AJ82" s="31">
        <f>IF($A82="","",$AH82*$AI82)</f>
        <v/>
      </c>
      <c r="AK82" s="31">
        <f>IF($A82="","",$AE82-$AJ82)</f>
        <v/>
      </c>
      <c r="AL82" s="33">
        <f>IF($A82="","",IFERROR($T82/$Q82,0))</f>
        <v/>
      </c>
      <c r="AM82" s="33">
        <f>IF($A82="","",IFERROR($AK82/$Q82,0))</f>
        <v/>
      </c>
      <c r="AN82" s="12">
        <f>IF($A82="","",IF($AM82&gt;=5%,"Rentable",IF($AM82&gt;=3%,"Revisar","Baja")))</f>
        <v/>
      </c>
    </row>
    <row r="83">
      <c r="A83" s="3" t="n"/>
      <c r="B83" s="4" t="n"/>
      <c r="C83" s="3" t="n"/>
      <c r="D83" s="4" t="n"/>
      <c r="E83" s="4" t="n"/>
      <c r="F83" s="4" t="n"/>
      <c r="G83" s="4" t="n"/>
      <c r="H83" s="4" t="n"/>
      <c r="I83" s="28" t="n"/>
      <c r="J83" s="6" t="n"/>
      <c r="K83" s="29" t="n"/>
      <c r="L83" s="30" t="n"/>
      <c r="M83" s="30" t="n"/>
      <c r="N83" s="30" t="n"/>
      <c r="O83" s="30" t="n"/>
      <c r="P83" s="30" t="n"/>
      <c r="Q83" s="34">
        <f>IF($A83="","",SUM($L83:$P83))</f>
        <v/>
      </c>
      <c r="R83" s="30" t="n"/>
      <c r="S83" s="32" t="n"/>
      <c r="T83" s="34">
        <f>IF($A83="","",$R83*12*$S83)</f>
        <v/>
      </c>
      <c r="U83" s="30" t="n"/>
      <c r="V83" s="30" t="n"/>
      <c r="W83" s="30" t="n"/>
      <c r="X83" s="30" t="n"/>
      <c r="Y83" s="30" t="n"/>
      <c r="Z83" s="30" t="n"/>
      <c r="AA83" s="30" t="n"/>
      <c r="AB83" s="30" t="n"/>
      <c r="AC83" s="34">
        <f>IF($A83="","",MIN($L83*3%,$AB83*3%))</f>
        <v/>
      </c>
      <c r="AD83" s="34">
        <f>IF($A83="","",SUM($U83:$AA83,$AC83))</f>
        <v/>
      </c>
      <c r="AE83" s="34">
        <f>IF($A83="","",$T83-$AD83)</f>
        <v/>
      </c>
      <c r="AF83" s="4" t="n"/>
      <c r="AG83" s="35">
        <f>IF($A83="","",IF($AF83="Vivienda habitual",60%,0%))</f>
        <v/>
      </c>
      <c r="AH83" s="34">
        <f>IF($A83="","",MAX(0,$AE83*(1-$AG83)))</f>
        <v/>
      </c>
      <c r="AI83" s="32" t="n"/>
      <c r="AJ83" s="34">
        <f>IF($A83="","",$AH83*$AI83)</f>
        <v/>
      </c>
      <c r="AK83" s="34">
        <f>IF($A83="","",$AE83-$AJ83)</f>
        <v/>
      </c>
      <c r="AL83" s="35">
        <f>IF($A83="","",IFERROR($T83/$Q83,0))</f>
        <v/>
      </c>
      <c r="AM83" s="35">
        <f>IF($A83="","",IFERROR($AK83/$Q83,0))</f>
        <v/>
      </c>
      <c r="AN83" s="15">
        <f>IF($A83="","",IF($AM83&gt;=5%,"Rentable",IF($AM83&gt;=3%,"Revisar","Baja")))</f>
        <v/>
      </c>
    </row>
    <row r="84">
      <c r="A84" s="3" t="n"/>
      <c r="B84" s="4" t="n"/>
      <c r="C84" s="3" t="n"/>
      <c r="D84" s="4" t="n"/>
      <c r="E84" s="4" t="n"/>
      <c r="F84" s="4" t="n"/>
      <c r="G84" s="4" t="n"/>
      <c r="H84" s="4" t="n"/>
      <c r="I84" s="28" t="n"/>
      <c r="J84" s="6" t="n"/>
      <c r="K84" s="29" t="n"/>
      <c r="L84" s="30" t="n"/>
      <c r="M84" s="30" t="n"/>
      <c r="N84" s="30" t="n"/>
      <c r="O84" s="30" t="n"/>
      <c r="P84" s="30" t="n"/>
      <c r="Q84" s="31">
        <f>IF($A84="","",SUM($L84:$P84))</f>
        <v/>
      </c>
      <c r="R84" s="30" t="n"/>
      <c r="S84" s="32" t="n"/>
      <c r="T84" s="31">
        <f>IF($A84="","",$R84*12*$S84)</f>
        <v/>
      </c>
      <c r="U84" s="30" t="n"/>
      <c r="V84" s="30" t="n"/>
      <c r="W84" s="30" t="n"/>
      <c r="X84" s="30" t="n"/>
      <c r="Y84" s="30" t="n"/>
      <c r="Z84" s="30" t="n"/>
      <c r="AA84" s="30" t="n"/>
      <c r="AB84" s="30" t="n"/>
      <c r="AC84" s="31">
        <f>IF($A84="","",MIN($L84*3%,$AB84*3%))</f>
        <v/>
      </c>
      <c r="AD84" s="31">
        <f>IF($A84="","",SUM($U84:$AA84,$AC84))</f>
        <v/>
      </c>
      <c r="AE84" s="31">
        <f>IF($A84="","",$T84-$AD84)</f>
        <v/>
      </c>
      <c r="AF84" s="4" t="n"/>
      <c r="AG84" s="33">
        <f>IF($A84="","",IF($AF84="Vivienda habitual",60%,0%))</f>
        <v/>
      </c>
      <c r="AH84" s="31">
        <f>IF($A84="","",MAX(0,$AE84*(1-$AG84)))</f>
        <v/>
      </c>
      <c r="AI84" s="32" t="n"/>
      <c r="AJ84" s="31">
        <f>IF($A84="","",$AH84*$AI84)</f>
        <v/>
      </c>
      <c r="AK84" s="31">
        <f>IF($A84="","",$AE84-$AJ84)</f>
        <v/>
      </c>
      <c r="AL84" s="33">
        <f>IF($A84="","",IFERROR($T84/$Q84,0))</f>
        <v/>
      </c>
      <c r="AM84" s="33">
        <f>IF($A84="","",IFERROR($AK84/$Q84,0))</f>
        <v/>
      </c>
      <c r="AN84" s="12">
        <f>IF($A84="","",IF($AM84&gt;=5%,"Rentable",IF($AM84&gt;=3%,"Revisar","Baja")))</f>
        <v/>
      </c>
    </row>
    <row r="85">
      <c r="A85" s="3" t="n"/>
      <c r="B85" s="4" t="n"/>
      <c r="C85" s="3" t="n"/>
      <c r="D85" s="4" t="n"/>
      <c r="E85" s="4" t="n"/>
      <c r="F85" s="4" t="n"/>
      <c r="G85" s="4" t="n"/>
      <c r="H85" s="4" t="n"/>
      <c r="I85" s="28" t="n"/>
      <c r="J85" s="6" t="n"/>
      <c r="K85" s="29" t="n"/>
      <c r="L85" s="30" t="n"/>
      <c r="M85" s="30" t="n"/>
      <c r="N85" s="30" t="n"/>
      <c r="O85" s="30" t="n"/>
      <c r="P85" s="30" t="n"/>
      <c r="Q85" s="34">
        <f>IF($A85="","",SUM($L85:$P85))</f>
        <v/>
      </c>
      <c r="R85" s="30" t="n"/>
      <c r="S85" s="32" t="n"/>
      <c r="T85" s="34">
        <f>IF($A85="","",$R85*12*$S85)</f>
        <v/>
      </c>
      <c r="U85" s="30" t="n"/>
      <c r="V85" s="30" t="n"/>
      <c r="W85" s="30" t="n"/>
      <c r="X85" s="30" t="n"/>
      <c r="Y85" s="30" t="n"/>
      <c r="Z85" s="30" t="n"/>
      <c r="AA85" s="30" t="n"/>
      <c r="AB85" s="30" t="n"/>
      <c r="AC85" s="34">
        <f>IF($A85="","",MIN($L85*3%,$AB85*3%))</f>
        <v/>
      </c>
      <c r="AD85" s="34">
        <f>IF($A85="","",SUM($U85:$AA85,$AC85))</f>
        <v/>
      </c>
      <c r="AE85" s="34">
        <f>IF($A85="","",$T85-$AD85)</f>
        <v/>
      </c>
      <c r="AF85" s="4" t="n"/>
      <c r="AG85" s="35">
        <f>IF($A85="","",IF($AF85="Vivienda habitual",60%,0%))</f>
        <v/>
      </c>
      <c r="AH85" s="34">
        <f>IF($A85="","",MAX(0,$AE85*(1-$AG85)))</f>
        <v/>
      </c>
      <c r="AI85" s="32" t="n"/>
      <c r="AJ85" s="34">
        <f>IF($A85="","",$AH85*$AI85)</f>
        <v/>
      </c>
      <c r="AK85" s="34">
        <f>IF($A85="","",$AE85-$AJ85)</f>
        <v/>
      </c>
      <c r="AL85" s="35">
        <f>IF($A85="","",IFERROR($T85/$Q85,0))</f>
        <v/>
      </c>
      <c r="AM85" s="35">
        <f>IF($A85="","",IFERROR($AK85/$Q85,0))</f>
        <v/>
      </c>
      <c r="AN85" s="15">
        <f>IF($A85="","",IF($AM85&gt;=5%,"Rentable",IF($AM85&gt;=3%,"Revisar","Baja")))</f>
        <v/>
      </c>
    </row>
    <row r="86">
      <c r="A86" s="3" t="n"/>
      <c r="B86" s="4" t="n"/>
      <c r="C86" s="3" t="n"/>
      <c r="D86" s="4" t="n"/>
      <c r="E86" s="4" t="n"/>
      <c r="F86" s="4" t="n"/>
      <c r="G86" s="4" t="n"/>
      <c r="H86" s="4" t="n"/>
      <c r="I86" s="28" t="n"/>
      <c r="J86" s="6" t="n"/>
      <c r="K86" s="29" t="n"/>
      <c r="L86" s="30" t="n"/>
      <c r="M86" s="30" t="n"/>
      <c r="N86" s="30" t="n"/>
      <c r="O86" s="30" t="n"/>
      <c r="P86" s="30" t="n"/>
      <c r="Q86" s="31">
        <f>IF($A86="","",SUM($L86:$P86))</f>
        <v/>
      </c>
      <c r="R86" s="30" t="n"/>
      <c r="S86" s="32" t="n"/>
      <c r="T86" s="31">
        <f>IF($A86="","",$R86*12*$S86)</f>
        <v/>
      </c>
      <c r="U86" s="30" t="n"/>
      <c r="V86" s="30" t="n"/>
      <c r="W86" s="30" t="n"/>
      <c r="X86" s="30" t="n"/>
      <c r="Y86" s="30" t="n"/>
      <c r="Z86" s="30" t="n"/>
      <c r="AA86" s="30" t="n"/>
      <c r="AB86" s="30" t="n"/>
      <c r="AC86" s="31">
        <f>IF($A86="","",MIN($L86*3%,$AB86*3%))</f>
        <v/>
      </c>
      <c r="AD86" s="31">
        <f>IF($A86="","",SUM($U86:$AA86,$AC86))</f>
        <v/>
      </c>
      <c r="AE86" s="31">
        <f>IF($A86="","",$T86-$AD86)</f>
        <v/>
      </c>
      <c r="AF86" s="4" t="n"/>
      <c r="AG86" s="33">
        <f>IF($A86="","",IF($AF86="Vivienda habitual",60%,0%))</f>
        <v/>
      </c>
      <c r="AH86" s="31">
        <f>IF($A86="","",MAX(0,$AE86*(1-$AG86)))</f>
        <v/>
      </c>
      <c r="AI86" s="32" t="n"/>
      <c r="AJ86" s="31">
        <f>IF($A86="","",$AH86*$AI86)</f>
        <v/>
      </c>
      <c r="AK86" s="31">
        <f>IF($A86="","",$AE86-$AJ86)</f>
        <v/>
      </c>
      <c r="AL86" s="33">
        <f>IF($A86="","",IFERROR($T86/$Q86,0))</f>
        <v/>
      </c>
      <c r="AM86" s="33">
        <f>IF($A86="","",IFERROR($AK86/$Q86,0))</f>
        <v/>
      </c>
      <c r="AN86" s="12">
        <f>IF($A86="","",IF($AM86&gt;=5%,"Rentable",IF($AM86&gt;=3%,"Revisar","Baja")))</f>
        <v/>
      </c>
    </row>
    <row r="87">
      <c r="A87" s="3" t="n"/>
      <c r="B87" s="4" t="n"/>
      <c r="C87" s="3" t="n"/>
      <c r="D87" s="4" t="n"/>
      <c r="E87" s="4" t="n"/>
      <c r="F87" s="4" t="n"/>
      <c r="G87" s="4" t="n"/>
      <c r="H87" s="4" t="n"/>
      <c r="I87" s="28" t="n"/>
      <c r="J87" s="6" t="n"/>
      <c r="K87" s="29" t="n"/>
      <c r="L87" s="30" t="n"/>
      <c r="M87" s="30" t="n"/>
      <c r="N87" s="30" t="n"/>
      <c r="O87" s="30" t="n"/>
      <c r="P87" s="30" t="n"/>
      <c r="Q87" s="34">
        <f>IF($A87="","",SUM($L87:$P87))</f>
        <v/>
      </c>
      <c r="R87" s="30" t="n"/>
      <c r="S87" s="32" t="n"/>
      <c r="T87" s="34">
        <f>IF($A87="","",$R87*12*$S87)</f>
        <v/>
      </c>
      <c r="U87" s="30" t="n"/>
      <c r="V87" s="30" t="n"/>
      <c r="W87" s="30" t="n"/>
      <c r="X87" s="30" t="n"/>
      <c r="Y87" s="30" t="n"/>
      <c r="Z87" s="30" t="n"/>
      <c r="AA87" s="30" t="n"/>
      <c r="AB87" s="30" t="n"/>
      <c r="AC87" s="34">
        <f>IF($A87="","",MIN($L87*3%,$AB87*3%))</f>
        <v/>
      </c>
      <c r="AD87" s="34">
        <f>IF($A87="","",SUM($U87:$AA87,$AC87))</f>
        <v/>
      </c>
      <c r="AE87" s="34">
        <f>IF($A87="","",$T87-$AD87)</f>
        <v/>
      </c>
      <c r="AF87" s="4" t="n"/>
      <c r="AG87" s="35">
        <f>IF($A87="","",IF($AF87="Vivienda habitual",60%,0%))</f>
        <v/>
      </c>
      <c r="AH87" s="34">
        <f>IF($A87="","",MAX(0,$AE87*(1-$AG87)))</f>
        <v/>
      </c>
      <c r="AI87" s="32" t="n"/>
      <c r="AJ87" s="34">
        <f>IF($A87="","",$AH87*$AI87)</f>
        <v/>
      </c>
      <c r="AK87" s="34">
        <f>IF($A87="","",$AE87-$AJ87)</f>
        <v/>
      </c>
      <c r="AL87" s="35">
        <f>IF($A87="","",IFERROR($T87/$Q87,0))</f>
        <v/>
      </c>
      <c r="AM87" s="35">
        <f>IF($A87="","",IFERROR($AK87/$Q87,0))</f>
        <v/>
      </c>
      <c r="AN87" s="15">
        <f>IF($A87="","",IF($AM87&gt;=5%,"Rentable",IF($AM87&gt;=3%,"Revisar","Baja")))</f>
        <v/>
      </c>
    </row>
    <row r="88">
      <c r="A88" s="3" t="n"/>
      <c r="B88" s="4" t="n"/>
      <c r="C88" s="3" t="n"/>
      <c r="D88" s="4" t="n"/>
      <c r="E88" s="4" t="n"/>
      <c r="F88" s="4" t="n"/>
      <c r="G88" s="4" t="n"/>
      <c r="H88" s="4" t="n"/>
      <c r="I88" s="28" t="n"/>
      <c r="J88" s="6" t="n"/>
      <c r="K88" s="29" t="n"/>
      <c r="L88" s="30" t="n"/>
      <c r="M88" s="30" t="n"/>
      <c r="N88" s="30" t="n"/>
      <c r="O88" s="30" t="n"/>
      <c r="P88" s="30" t="n"/>
      <c r="Q88" s="31">
        <f>IF($A88="","",SUM($L88:$P88))</f>
        <v/>
      </c>
      <c r="R88" s="30" t="n"/>
      <c r="S88" s="32" t="n"/>
      <c r="T88" s="31">
        <f>IF($A88="","",$R88*12*$S88)</f>
        <v/>
      </c>
      <c r="U88" s="30" t="n"/>
      <c r="V88" s="30" t="n"/>
      <c r="W88" s="30" t="n"/>
      <c r="X88" s="30" t="n"/>
      <c r="Y88" s="30" t="n"/>
      <c r="Z88" s="30" t="n"/>
      <c r="AA88" s="30" t="n"/>
      <c r="AB88" s="30" t="n"/>
      <c r="AC88" s="31">
        <f>IF($A88="","",MIN($L88*3%,$AB88*3%))</f>
        <v/>
      </c>
      <c r="AD88" s="31">
        <f>IF($A88="","",SUM($U88:$AA88,$AC88))</f>
        <v/>
      </c>
      <c r="AE88" s="31">
        <f>IF($A88="","",$T88-$AD88)</f>
        <v/>
      </c>
      <c r="AF88" s="4" t="n"/>
      <c r="AG88" s="33">
        <f>IF($A88="","",IF($AF88="Vivienda habitual",60%,0%))</f>
        <v/>
      </c>
      <c r="AH88" s="31">
        <f>IF($A88="","",MAX(0,$AE88*(1-$AG88)))</f>
        <v/>
      </c>
      <c r="AI88" s="32" t="n"/>
      <c r="AJ88" s="31">
        <f>IF($A88="","",$AH88*$AI88)</f>
        <v/>
      </c>
      <c r="AK88" s="31">
        <f>IF($A88="","",$AE88-$AJ88)</f>
        <v/>
      </c>
      <c r="AL88" s="33">
        <f>IF($A88="","",IFERROR($T88/$Q88,0))</f>
        <v/>
      </c>
      <c r="AM88" s="33">
        <f>IF($A88="","",IFERROR($AK88/$Q88,0))</f>
        <v/>
      </c>
      <c r="AN88" s="12">
        <f>IF($A88="","",IF($AM88&gt;=5%,"Rentable",IF($AM88&gt;=3%,"Revisar","Baja")))</f>
        <v/>
      </c>
    </row>
    <row r="89">
      <c r="A89" s="3" t="n"/>
      <c r="B89" s="4" t="n"/>
      <c r="C89" s="3" t="n"/>
      <c r="D89" s="4" t="n"/>
      <c r="E89" s="4" t="n"/>
      <c r="F89" s="4" t="n"/>
      <c r="G89" s="4" t="n"/>
      <c r="H89" s="4" t="n"/>
      <c r="I89" s="28" t="n"/>
      <c r="J89" s="6" t="n"/>
      <c r="K89" s="29" t="n"/>
      <c r="L89" s="30" t="n"/>
      <c r="M89" s="30" t="n"/>
      <c r="N89" s="30" t="n"/>
      <c r="O89" s="30" t="n"/>
      <c r="P89" s="30" t="n"/>
      <c r="Q89" s="34">
        <f>IF($A89="","",SUM($L89:$P89))</f>
        <v/>
      </c>
      <c r="R89" s="30" t="n"/>
      <c r="S89" s="32" t="n"/>
      <c r="T89" s="34">
        <f>IF($A89="","",$R89*12*$S89)</f>
        <v/>
      </c>
      <c r="U89" s="30" t="n"/>
      <c r="V89" s="30" t="n"/>
      <c r="W89" s="30" t="n"/>
      <c r="X89" s="30" t="n"/>
      <c r="Y89" s="30" t="n"/>
      <c r="Z89" s="30" t="n"/>
      <c r="AA89" s="30" t="n"/>
      <c r="AB89" s="30" t="n"/>
      <c r="AC89" s="34">
        <f>IF($A89="","",MIN($L89*3%,$AB89*3%))</f>
        <v/>
      </c>
      <c r="AD89" s="34">
        <f>IF($A89="","",SUM($U89:$AA89,$AC89))</f>
        <v/>
      </c>
      <c r="AE89" s="34">
        <f>IF($A89="","",$T89-$AD89)</f>
        <v/>
      </c>
      <c r="AF89" s="4" t="n"/>
      <c r="AG89" s="35">
        <f>IF($A89="","",IF($AF89="Vivienda habitual",60%,0%))</f>
        <v/>
      </c>
      <c r="AH89" s="34">
        <f>IF($A89="","",MAX(0,$AE89*(1-$AG89)))</f>
        <v/>
      </c>
      <c r="AI89" s="32" t="n"/>
      <c r="AJ89" s="34">
        <f>IF($A89="","",$AH89*$AI89)</f>
        <v/>
      </c>
      <c r="AK89" s="34">
        <f>IF($A89="","",$AE89-$AJ89)</f>
        <v/>
      </c>
      <c r="AL89" s="35">
        <f>IF($A89="","",IFERROR($T89/$Q89,0))</f>
        <v/>
      </c>
      <c r="AM89" s="35">
        <f>IF($A89="","",IFERROR($AK89/$Q89,0))</f>
        <v/>
      </c>
      <c r="AN89" s="15">
        <f>IF($A89="","",IF($AM89&gt;=5%,"Rentable",IF($AM89&gt;=3%,"Revisar","Baja")))</f>
        <v/>
      </c>
    </row>
    <row r="90">
      <c r="A90" s="3" t="n"/>
      <c r="B90" s="4" t="n"/>
      <c r="C90" s="3" t="n"/>
      <c r="D90" s="4" t="n"/>
      <c r="E90" s="4" t="n"/>
      <c r="F90" s="4" t="n"/>
      <c r="G90" s="4" t="n"/>
      <c r="H90" s="4" t="n"/>
      <c r="I90" s="28" t="n"/>
      <c r="J90" s="6" t="n"/>
      <c r="K90" s="29" t="n"/>
      <c r="L90" s="30" t="n"/>
      <c r="M90" s="30" t="n"/>
      <c r="N90" s="30" t="n"/>
      <c r="O90" s="30" t="n"/>
      <c r="P90" s="30" t="n"/>
      <c r="Q90" s="31">
        <f>IF($A90="","",SUM($L90:$P90))</f>
        <v/>
      </c>
      <c r="R90" s="30" t="n"/>
      <c r="S90" s="32" t="n"/>
      <c r="T90" s="31">
        <f>IF($A90="","",$R90*12*$S90)</f>
        <v/>
      </c>
      <c r="U90" s="30" t="n"/>
      <c r="V90" s="30" t="n"/>
      <c r="W90" s="30" t="n"/>
      <c r="X90" s="30" t="n"/>
      <c r="Y90" s="30" t="n"/>
      <c r="Z90" s="30" t="n"/>
      <c r="AA90" s="30" t="n"/>
      <c r="AB90" s="30" t="n"/>
      <c r="AC90" s="31">
        <f>IF($A90="","",MIN($L90*3%,$AB90*3%))</f>
        <v/>
      </c>
      <c r="AD90" s="31">
        <f>IF($A90="","",SUM($U90:$AA90,$AC90))</f>
        <v/>
      </c>
      <c r="AE90" s="31">
        <f>IF($A90="","",$T90-$AD90)</f>
        <v/>
      </c>
      <c r="AF90" s="4" t="n"/>
      <c r="AG90" s="33">
        <f>IF($A90="","",IF($AF90="Vivienda habitual",60%,0%))</f>
        <v/>
      </c>
      <c r="AH90" s="31">
        <f>IF($A90="","",MAX(0,$AE90*(1-$AG90)))</f>
        <v/>
      </c>
      <c r="AI90" s="32" t="n"/>
      <c r="AJ90" s="31">
        <f>IF($A90="","",$AH90*$AI90)</f>
        <v/>
      </c>
      <c r="AK90" s="31">
        <f>IF($A90="","",$AE90-$AJ90)</f>
        <v/>
      </c>
      <c r="AL90" s="33">
        <f>IF($A90="","",IFERROR($T90/$Q90,0))</f>
        <v/>
      </c>
      <c r="AM90" s="33">
        <f>IF($A90="","",IFERROR($AK90/$Q90,0))</f>
        <v/>
      </c>
      <c r="AN90" s="12">
        <f>IF($A90="","",IF($AM90&gt;=5%,"Rentable",IF($AM90&gt;=3%,"Revisar","Baja")))</f>
        <v/>
      </c>
    </row>
    <row r="91">
      <c r="A91" s="3" t="n"/>
      <c r="B91" s="4" t="n"/>
      <c r="C91" s="3" t="n"/>
      <c r="D91" s="4" t="n"/>
      <c r="E91" s="4" t="n"/>
      <c r="F91" s="4" t="n"/>
      <c r="G91" s="4" t="n"/>
      <c r="H91" s="4" t="n"/>
      <c r="I91" s="28" t="n"/>
      <c r="J91" s="6" t="n"/>
      <c r="K91" s="29" t="n"/>
      <c r="L91" s="30" t="n"/>
      <c r="M91" s="30" t="n"/>
      <c r="N91" s="30" t="n"/>
      <c r="O91" s="30" t="n"/>
      <c r="P91" s="30" t="n"/>
      <c r="Q91" s="34">
        <f>IF($A91="","",SUM($L91:$P91))</f>
        <v/>
      </c>
      <c r="R91" s="30" t="n"/>
      <c r="S91" s="32" t="n"/>
      <c r="T91" s="34">
        <f>IF($A91="","",$R91*12*$S91)</f>
        <v/>
      </c>
      <c r="U91" s="30" t="n"/>
      <c r="V91" s="30" t="n"/>
      <c r="W91" s="30" t="n"/>
      <c r="X91" s="30" t="n"/>
      <c r="Y91" s="30" t="n"/>
      <c r="Z91" s="30" t="n"/>
      <c r="AA91" s="30" t="n"/>
      <c r="AB91" s="30" t="n"/>
      <c r="AC91" s="34">
        <f>IF($A91="","",MIN($L91*3%,$AB91*3%))</f>
        <v/>
      </c>
      <c r="AD91" s="34">
        <f>IF($A91="","",SUM($U91:$AA91,$AC91))</f>
        <v/>
      </c>
      <c r="AE91" s="34">
        <f>IF($A91="","",$T91-$AD91)</f>
        <v/>
      </c>
      <c r="AF91" s="4" t="n"/>
      <c r="AG91" s="35">
        <f>IF($A91="","",IF($AF91="Vivienda habitual",60%,0%))</f>
        <v/>
      </c>
      <c r="AH91" s="34">
        <f>IF($A91="","",MAX(0,$AE91*(1-$AG91)))</f>
        <v/>
      </c>
      <c r="AI91" s="32" t="n"/>
      <c r="AJ91" s="34">
        <f>IF($A91="","",$AH91*$AI91)</f>
        <v/>
      </c>
      <c r="AK91" s="34">
        <f>IF($A91="","",$AE91-$AJ91)</f>
        <v/>
      </c>
      <c r="AL91" s="35">
        <f>IF($A91="","",IFERROR($T91/$Q91,0))</f>
        <v/>
      </c>
      <c r="AM91" s="35">
        <f>IF($A91="","",IFERROR($AK91/$Q91,0))</f>
        <v/>
      </c>
      <c r="AN91" s="15">
        <f>IF($A91="","",IF($AM91&gt;=5%,"Rentable",IF($AM91&gt;=3%,"Revisar","Baja")))</f>
        <v/>
      </c>
    </row>
    <row r="92">
      <c r="A92" s="3" t="n"/>
      <c r="B92" s="4" t="n"/>
      <c r="C92" s="3" t="n"/>
      <c r="D92" s="4" t="n"/>
      <c r="E92" s="4" t="n"/>
      <c r="F92" s="4" t="n"/>
      <c r="G92" s="4" t="n"/>
      <c r="H92" s="4" t="n"/>
      <c r="I92" s="28" t="n"/>
      <c r="J92" s="6" t="n"/>
      <c r="K92" s="29" t="n"/>
      <c r="L92" s="30" t="n"/>
      <c r="M92" s="30" t="n"/>
      <c r="N92" s="30" t="n"/>
      <c r="O92" s="30" t="n"/>
      <c r="P92" s="30" t="n"/>
      <c r="Q92" s="31">
        <f>IF($A92="","",SUM($L92:$P92))</f>
        <v/>
      </c>
      <c r="R92" s="30" t="n"/>
      <c r="S92" s="32" t="n"/>
      <c r="T92" s="31">
        <f>IF($A92="","",$R92*12*$S92)</f>
        <v/>
      </c>
      <c r="U92" s="30" t="n"/>
      <c r="V92" s="30" t="n"/>
      <c r="W92" s="30" t="n"/>
      <c r="X92" s="30" t="n"/>
      <c r="Y92" s="30" t="n"/>
      <c r="Z92" s="30" t="n"/>
      <c r="AA92" s="30" t="n"/>
      <c r="AB92" s="30" t="n"/>
      <c r="AC92" s="31">
        <f>IF($A92="","",MIN($L92*3%,$AB92*3%))</f>
        <v/>
      </c>
      <c r="AD92" s="31">
        <f>IF($A92="","",SUM($U92:$AA92,$AC92))</f>
        <v/>
      </c>
      <c r="AE92" s="31">
        <f>IF($A92="","",$T92-$AD92)</f>
        <v/>
      </c>
      <c r="AF92" s="4" t="n"/>
      <c r="AG92" s="33">
        <f>IF($A92="","",IF($AF92="Vivienda habitual",60%,0%))</f>
        <v/>
      </c>
      <c r="AH92" s="31">
        <f>IF($A92="","",MAX(0,$AE92*(1-$AG92)))</f>
        <v/>
      </c>
      <c r="AI92" s="32" t="n"/>
      <c r="AJ92" s="31">
        <f>IF($A92="","",$AH92*$AI92)</f>
        <v/>
      </c>
      <c r="AK92" s="31">
        <f>IF($A92="","",$AE92-$AJ92)</f>
        <v/>
      </c>
      <c r="AL92" s="33">
        <f>IF($A92="","",IFERROR($T92/$Q92,0))</f>
        <v/>
      </c>
      <c r="AM92" s="33">
        <f>IF($A92="","",IFERROR($AK92/$Q92,0))</f>
        <v/>
      </c>
      <c r="AN92" s="12">
        <f>IF($A92="","",IF($AM92&gt;=5%,"Rentable",IF($AM92&gt;=3%,"Revisar","Baja")))</f>
        <v/>
      </c>
    </row>
    <row r="93">
      <c r="A93" s="3" t="n"/>
      <c r="B93" s="4" t="n"/>
      <c r="C93" s="3" t="n"/>
      <c r="D93" s="4" t="n"/>
      <c r="E93" s="4" t="n"/>
      <c r="F93" s="4" t="n"/>
      <c r="G93" s="4" t="n"/>
      <c r="H93" s="4" t="n"/>
      <c r="I93" s="28" t="n"/>
      <c r="J93" s="6" t="n"/>
      <c r="K93" s="29" t="n"/>
      <c r="L93" s="30" t="n"/>
      <c r="M93" s="30" t="n"/>
      <c r="N93" s="30" t="n"/>
      <c r="O93" s="30" t="n"/>
      <c r="P93" s="30" t="n"/>
      <c r="Q93" s="34">
        <f>IF($A93="","",SUM($L93:$P93))</f>
        <v/>
      </c>
      <c r="R93" s="30" t="n"/>
      <c r="S93" s="32" t="n"/>
      <c r="T93" s="34">
        <f>IF($A93="","",$R93*12*$S93)</f>
        <v/>
      </c>
      <c r="U93" s="30" t="n"/>
      <c r="V93" s="30" t="n"/>
      <c r="W93" s="30" t="n"/>
      <c r="X93" s="30" t="n"/>
      <c r="Y93" s="30" t="n"/>
      <c r="Z93" s="30" t="n"/>
      <c r="AA93" s="30" t="n"/>
      <c r="AB93" s="30" t="n"/>
      <c r="AC93" s="34">
        <f>IF($A93="","",MIN($L93*3%,$AB93*3%))</f>
        <v/>
      </c>
      <c r="AD93" s="34">
        <f>IF($A93="","",SUM($U93:$AA93,$AC93))</f>
        <v/>
      </c>
      <c r="AE93" s="34">
        <f>IF($A93="","",$T93-$AD93)</f>
        <v/>
      </c>
      <c r="AF93" s="4" t="n"/>
      <c r="AG93" s="35">
        <f>IF($A93="","",IF($AF93="Vivienda habitual",60%,0%))</f>
        <v/>
      </c>
      <c r="AH93" s="34">
        <f>IF($A93="","",MAX(0,$AE93*(1-$AG93)))</f>
        <v/>
      </c>
      <c r="AI93" s="32" t="n"/>
      <c r="AJ93" s="34">
        <f>IF($A93="","",$AH93*$AI93)</f>
        <v/>
      </c>
      <c r="AK93" s="34">
        <f>IF($A93="","",$AE93-$AJ93)</f>
        <v/>
      </c>
      <c r="AL93" s="35">
        <f>IF($A93="","",IFERROR($T93/$Q93,0))</f>
        <v/>
      </c>
      <c r="AM93" s="35">
        <f>IF($A93="","",IFERROR($AK93/$Q93,0))</f>
        <v/>
      </c>
      <c r="AN93" s="15">
        <f>IF($A93="","",IF($AM93&gt;=5%,"Rentable",IF($AM93&gt;=3%,"Revisar","Baja")))</f>
        <v/>
      </c>
    </row>
    <row r="94">
      <c r="A94" s="3" t="n"/>
      <c r="B94" s="4" t="n"/>
      <c r="C94" s="3" t="n"/>
      <c r="D94" s="4" t="n"/>
      <c r="E94" s="4" t="n"/>
      <c r="F94" s="4" t="n"/>
      <c r="G94" s="4" t="n"/>
      <c r="H94" s="4" t="n"/>
      <c r="I94" s="28" t="n"/>
      <c r="J94" s="6" t="n"/>
      <c r="K94" s="29" t="n"/>
      <c r="L94" s="30" t="n"/>
      <c r="M94" s="30" t="n"/>
      <c r="N94" s="30" t="n"/>
      <c r="O94" s="30" t="n"/>
      <c r="P94" s="30" t="n"/>
      <c r="Q94" s="31">
        <f>IF($A94="","",SUM($L94:$P94))</f>
        <v/>
      </c>
      <c r="R94" s="30" t="n"/>
      <c r="S94" s="32" t="n"/>
      <c r="T94" s="31">
        <f>IF($A94="","",$R94*12*$S94)</f>
        <v/>
      </c>
      <c r="U94" s="30" t="n"/>
      <c r="V94" s="30" t="n"/>
      <c r="W94" s="30" t="n"/>
      <c r="X94" s="30" t="n"/>
      <c r="Y94" s="30" t="n"/>
      <c r="Z94" s="30" t="n"/>
      <c r="AA94" s="30" t="n"/>
      <c r="AB94" s="30" t="n"/>
      <c r="AC94" s="31">
        <f>IF($A94="","",MIN($L94*3%,$AB94*3%))</f>
        <v/>
      </c>
      <c r="AD94" s="31">
        <f>IF($A94="","",SUM($U94:$AA94,$AC94))</f>
        <v/>
      </c>
      <c r="AE94" s="31">
        <f>IF($A94="","",$T94-$AD94)</f>
        <v/>
      </c>
      <c r="AF94" s="4" t="n"/>
      <c r="AG94" s="33">
        <f>IF($A94="","",IF($AF94="Vivienda habitual",60%,0%))</f>
        <v/>
      </c>
      <c r="AH94" s="31">
        <f>IF($A94="","",MAX(0,$AE94*(1-$AG94)))</f>
        <v/>
      </c>
      <c r="AI94" s="32" t="n"/>
      <c r="AJ94" s="31">
        <f>IF($A94="","",$AH94*$AI94)</f>
        <v/>
      </c>
      <c r="AK94" s="31">
        <f>IF($A94="","",$AE94-$AJ94)</f>
        <v/>
      </c>
      <c r="AL94" s="33">
        <f>IF($A94="","",IFERROR($T94/$Q94,0))</f>
        <v/>
      </c>
      <c r="AM94" s="33">
        <f>IF($A94="","",IFERROR($AK94/$Q94,0))</f>
        <v/>
      </c>
      <c r="AN94" s="12">
        <f>IF($A94="","",IF($AM94&gt;=5%,"Rentable",IF($AM94&gt;=3%,"Revisar","Baja")))</f>
        <v/>
      </c>
    </row>
    <row r="95">
      <c r="A95" s="3" t="n"/>
      <c r="B95" s="4" t="n"/>
      <c r="C95" s="3" t="n"/>
      <c r="D95" s="4" t="n"/>
      <c r="E95" s="4" t="n"/>
      <c r="F95" s="4" t="n"/>
      <c r="G95" s="4" t="n"/>
      <c r="H95" s="4" t="n"/>
      <c r="I95" s="28" t="n"/>
      <c r="J95" s="6" t="n"/>
      <c r="K95" s="29" t="n"/>
      <c r="L95" s="30" t="n"/>
      <c r="M95" s="30" t="n"/>
      <c r="N95" s="30" t="n"/>
      <c r="O95" s="30" t="n"/>
      <c r="P95" s="30" t="n"/>
      <c r="Q95" s="34">
        <f>IF($A95="","",SUM($L95:$P95))</f>
        <v/>
      </c>
      <c r="R95" s="30" t="n"/>
      <c r="S95" s="32" t="n"/>
      <c r="T95" s="34">
        <f>IF($A95="","",$R95*12*$S95)</f>
        <v/>
      </c>
      <c r="U95" s="30" t="n"/>
      <c r="V95" s="30" t="n"/>
      <c r="W95" s="30" t="n"/>
      <c r="X95" s="30" t="n"/>
      <c r="Y95" s="30" t="n"/>
      <c r="Z95" s="30" t="n"/>
      <c r="AA95" s="30" t="n"/>
      <c r="AB95" s="30" t="n"/>
      <c r="AC95" s="34">
        <f>IF($A95="","",MIN($L95*3%,$AB95*3%))</f>
        <v/>
      </c>
      <c r="AD95" s="34">
        <f>IF($A95="","",SUM($U95:$AA95,$AC95))</f>
        <v/>
      </c>
      <c r="AE95" s="34">
        <f>IF($A95="","",$T95-$AD95)</f>
        <v/>
      </c>
      <c r="AF95" s="4" t="n"/>
      <c r="AG95" s="35">
        <f>IF($A95="","",IF($AF95="Vivienda habitual",60%,0%))</f>
        <v/>
      </c>
      <c r="AH95" s="34">
        <f>IF($A95="","",MAX(0,$AE95*(1-$AG95)))</f>
        <v/>
      </c>
      <c r="AI95" s="32" t="n"/>
      <c r="AJ95" s="34">
        <f>IF($A95="","",$AH95*$AI95)</f>
        <v/>
      </c>
      <c r="AK95" s="34">
        <f>IF($A95="","",$AE95-$AJ95)</f>
        <v/>
      </c>
      <c r="AL95" s="35">
        <f>IF($A95="","",IFERROR($T95/$Q95,0))</f>
        <v/>
      </c>
      <c r="AM95" s="35">
        <f>IF($A95="","",IFERROR($AK95/$Q95,0))</f>
        <v/>
      </c>
      <c r="AN95" s="15">
        <f>IF($A95="","",IF($AM95&gt;=5%,"Rentable",IF($AM95&gt;=3%,"Revisar","Baja")))</f>
        <v/>
      </c>
    </row>
    <row r="96">
      <c r="A96" s="3" t="n"/>
      <c r="B96" s="4" t="n"/>
      <c r="C96" s="3" t="n"/>
      <c r="D96" s="4" t="n"/>
      <c r="E96" s="4" t="n"/>
      <c r="F96" s="4" t="n"/>
      <c r="G96" s="4" t="n"/>
      <c r="H96" s="4" t="n"/>
      <c r="I96" s="28" t="n"/>
      <c r="J96" s="6" t="n"/>
      <c r="K96" s="29" t="n"/>
      <c r="L96" s="30" t="n"/>
      <c r="M96" s="30" t="n"/>
      <c r="N96" s="30" t="n"/>
      <c r="O96" s="30" t="n"/>
      <c r="P96" s="30" t="n"/>
      <c r="Q96" s="31">
        <f>IF($A96="","",SUM($L96:$P96))</f>
        <v/>
      </c>
      <c r="R96" s="30" t="n"/>
      <c r="S96" s="32" t="n"/>
      <c r="T96" s="31">
        <f>IF($A96="","",$R96*12*$S96)</f>
        <v/>
      </c>
      <c r="U96" s="30" t="n"/>
      <c r="V96" s="30" t="n"/>
      <c r="W96" s="30" t="n"/>
      <c r="X96" s="30" t="n"/>
      <c r="Y96" s="30" t="n"/>
      <c r="Z96" s="30" t="n"/>
      <c r="AA96" s="30" t="n"/>
      <c r="AB96" s="30" t="n"/>
      <c r="AC96" s="31">
        <f>IF($A96="","",MIN($L96*3%,$AB96*3%))</f>
        <v/>
      </c>
      <c r="AD96" s="31">
        <f>IF($A96="","",SUM($U96:$AA96,$AC96))</f>
        <v/>
      </c>
      <c r="AE96" s="31">
        <f>IF($A96="","",$T96-$AD96)</f>
        <v/>
      </c>
      <c r="AF96" s="4" t="n"/>
      <c r="AG96" s="33">
        <f>IF($A96="","",IF($AF96="Vivienda habitual",60%,0%))</f>
        <v/>
      </c>
      <c r="AH96" s="31">
        <f>IF($A96="","",MAX(0,$AE96*(1-$AG96)))</f>
        <v/>
      </c>
      <c r="AI96" s="32" t="n"/>
      <c r="AJ96" s="31">
        <f>IF($A96="","",$AH96*$AI96)</f>
        <v/>
      </c>
      <c r="AK96" s="31">
        <f>IF($A96="","",$AE96-$AJ96)</f>
        <v/>
      </c>
      <c r="AL96" s="33">
        <f>IF($A96="","",IFERROR($T96/$Q96,0))</f>
        <v/>
      </c>
      <c r="AM96" s="33">
        <f>IF($A96="","",IFERROR($AK96/$Q96,0))</f>
        <v/>
      </c>
      <c r="AN96" s="12">
        <f>IF($A96="","",IF($AM96&gt;=5%,"Rentable",IF($AM96&gt;=3%,"Revisar","Baja")))</f>
        <v/>
      </c>
    </row>
    <row r="97">
      <c r="A97" s="3" t="n"/>
      <c r="B97" s="4" t="n"/>
      <c r="C97" s="3" t="n"/>
      <c r="D97" s="4" t="n"/>
      <c r="E97" s="4" t="n"/>
      <c r="F97" s="4" t="n"/>
      <c r="G97" s="4" t="n"/>
      <c r="H97" s="4" t="n"/>
      <c r="I97" s="28" t="n"/>
      <c r="J97" s="6" t="n"/>
      <c r="K97" s="29" t="n"/>
      <c r="L97" s="30" t="n"/>
      <c r="M97" s="30" t="n"/>
      <c r="N97" s="30" t="n"/>
      <c r="O97" s="30" t="n"/>
      <c r="P97" s="30" t="n"/>
      <c r="Q97" s="34">
        <f>IF($A97="","",SUM($L97:$P97))</f>
        <v/>
      </c>
      <c r="R97" s="30" t="n"/>
      <c r="S97" s="32" t="n"/>
      <c r="T97" s="34">
        <f>IF($A97="","",$R97*12*$S97)</f>
        <v/>
      </c>
      <c r="U97" s="30" t="n"/>
      <c r="V97" s="30" t="n"/>
      <c r="W97" s="30" t="n"/>
      <c r="X97" s="30" t="n"/>
      <c r="Y97" s="30" t="n"/>
      <c r="Z97" s="30" t="n"/>
      <c r="AA97" s="30" t="n"/>
      <c r="AB97" s="30" t="n"/>
      <c r="AC97" s="34">
        <f>IF($A97="","",MIN($L97*3%,$AB97*3%))</f>
        <v/>
      </c>
      <c r="AD97" s="34">
        <f>IF($A97="","",SUM($U97:$AA97,$AC97))</f>
        <v/>
      </c>
      <c r="AE97" s="34">
        <f>IF($A97="","",$T97-$AD97)</f>
        <v/>
      </c>
      <c r="AF97" s="4" t="n"/>
      <c r="AG97" s="35">
        <f>IF($A97="","",IF($AF97="Vivienda habitual",60%,0%))</f>
        <v/>
      </c>
      <c r="AH97" s="34">
        <f>IF($A97="","",MAX(0,$AE97*(1-$AG97)))</f>
        <v/>
      </c>
      <c r="AI97" s="32" t="n"/>
      <c r="AJ97" s="34">
        <f>IF($A97="","",$AH97*$AI97)</f>
        <v/>
      </c>
      <c r="AK97" s="34">
        <f>IF($A97="","",$AE97-$AJ97)</f>
        <v/>
      </c>
      <c r="AL97" s="35">
        <f>IF($A97="","",IFERROR($T97/$Q97,0))</f>
        <v/>
      </c>
      <c r="AM97" s="35">
        <f>IF($A97="","",IFERROR($AK97/$Q97,0))</f>
        <v/>
      </c>
      <c r="AN97" s="15">
        <f>IF($A97="","",IF($AM97&gt;=5%,"Rentable",IF($AM97&gt;=3%,"Revisar","Baja")))</f>
        <v/>
      </c>
    </row>
    <row r="98">
      <c r="A98" s="3" t="n"/>
      <c r="B98" s="4" t="n"/>
      <c r="C98" s="3" t="n"/>
      <c r="D98" s="4" t="n"/>
      <c r="E98" s="4" t="n"/>
      <c r="F98" s="4" t="n"/>
      <c r="G98" s="4" t="n"/>
      <c r="H98" s="4" t="n"/>
      <c r="I98" s="28" t="n"/>
      <c r="J98" s="6" t="n"/>
      <c r="K98" s="29" t="n"/>
      <c r="L98" s="30" t="n"/>
      <c r="M98" s="30" t="n"/>
      <c r="N98" s="30" t="n"/>
      <c r="O98" s="30" t="n"/>
      <c r="P98" s="30" t="n"/>
      <c r="Q98" s="31">
        <f>IF($A98="","",SUM($L98:$P98))</f>
        <v/>
      </c>
      <c r="R98" s="30" t="n"/>
      <c r="S98" s="32" t="n"/>
      <c r="T98" s="31">
        <f>IF($A98="","",$R98*12*$S98)</f>
        <v/>
      </c>
      <c r="U98" s="30" t="n"/>
      <c r="V98" s="30" t="n"/>
      <c r="W98" s="30" t="n"/>
      <c r="X98" s="30" t="n"/>
      <c r="Y98" s="30" t="n"/>
      <c r="Z98" s="30" t="n"/>
      <c r="AA98" s="30" t="n"/>
      <c r="AB98" s="30" t="n"/>
      <c r="AC98" s="31">
        <f>IF($A98="","",MIN($L98*3%,$AB98*3%))</f>
        <v/>
      </c>
      <c r="AD98" s="31">
        <f>IF($A98="","",SUM($U98:$AA98,$AC98))</f>
        <v/>
      </c>
      <c r="AE98" s="31">
        <f>IF($A98="","",$T98-$AD98)</f>
        <v/>
      </c>
      <c r="AF98" s="4" t="n"/>
      <c r="AG98" s="33">
        <f>IF($A98="","",IF($AF98="Vivienda habitual",60%,0%))</f>
        <v/>
      </c>
      <c r="AH98" s="31">
        <f>IF($A98="","",MAX(0,$AE98*(1-$AG98)))</f>
        <v/>
      </c>
      <c r="AI98" s="32" t="n"/>
      <c r="AJ98" s="31">
        <f>IF($A98="","",$AH98*$AI98)</f>
        <v/>
      </c>
      <c r="AK98" s="31">
        <f>IF($A98="","",$AE98-$AJ98)</f>
        <v/>
      </c>
      <c r="AL98" s="33">
        <f>IF($A98="","",IFERROR($T98/$Q98,0))</f>
        <v/>
      </c>
      <c r="AM98" s="33">
        <f>IF($A98="","",IFERROR($AK98/$Q98,0))</f>
        <v/>
      </c>
      <c r="AN98" s="12">
        <f>IF($A98="","",IF($AM98&gt;=5%,"Rentable",IF($AM98&gt;=3%,"Revisar","Baja")))</f>
        <v/>
      </c>
    </row>
    <row r="99">
      <c r="A99" s="3" t="n"/>
      <c r="B99" s="4" t="n"/>
      <c r="C99" s="3" t="n"/>
      <c r="D99" s="4" t="n"/>
      <c r="E99" s="4" t="n"/>
      <c r="F99" s="4" t="n"/>
      <c r="G99" s="4" t="n"/>
      <c r="H99" s="4" t="n"/>
      <c r="I99" s="28" t="n"/>
      <c r="J99" s="6" t="n"/>
      <c r="K99" s="29" t="n"/>
      <c r="L99" s="30" t="n"/>
      <c r="M99" s="30" t="n"/>
      <c r="N99" s="30" t="n"/>
      <c r="O99" s="30" t="n"/>
      <c r="P99" s="30" t="n"/>
      <c r="Q99" s="34">
        <f>IF($A99="","",SUM($L99:$P99))</f>
        <v/>
      </c>
      <c r="R99" s="30" t="n"/>
      <c r="S99" s="32" t="n"/>
      <c r="T99" s="34">
        <f>IF($A99="","",$R99*12*$S99)</f>
        <v/>
      </c>
      <c r="U99" s="30" t="n"/>
      <c r="V99" s="30" t="n"/>
      <c r="W99" s="30" t="n"/>
      <c r="X99" s="30" t="n"/>
      <c r="Y99" s="30" t="n"/>
      <c r="Z99" s="30" t="n"/>
      <c r="AA99" s="30" t="n"/>
      <c r="AB99" s="30" t="n"/>
      <c r="AC99" s="34">
        <f>IF($A99="","",MIN($L99*3%,$AB99*3%))</f>
        <v/>
      </c>
      <c r="AD99" s="34">
        <f>IF($A99="","",SUM($U99:$AA99,$AC99))</f>
        <v/>
      </c>
      <c r="AE99" s="34">
        <f>IF($A99="","",$T99-$AD99)</f>
        <v/>
      </c>
      <c r="AF99" s="4" t="n"/>
      <c r="AG99" s="35">
        <f>IF($A99="","",IF($AF99="Vivienda habitual",60%,0%))</f>
        <v/>
      </c>
      <c r="AH99" s="34">
        <f>IF($A99="","",MAX(0,$AE99*(1-$AG99)))</f>
        <v/>
      </c>
      <c r="AI99" s="32" t="n"/>
      <c r="AJ99" s="34">
        <f>IF($A99="","",$AH99*$AI99)</f>
        <v/>
      </c>
      <c r="AK99" s="34">
        <f>IF($A99="","",$AE99-$AJ99)</f>
        <v/>
      </c>
      <c r="AL99" s="35">
        <f>IF($A99="","",IFERROR($T99/$Q99,0))</f>
        <v/>
      </c>
      <c r="AM99" s="35">
        <f>IF($A99="","",IFERROR($AK99/$Q99,0))</f>
        <v/>
      </c>
      <c r="AN99" s="15">
        <f>IF($A99="","",IF($AM99&gt;=5%,"Rentable",IF($AM99&gt;=3%,"Revisar","Baja")))</f>
        <v/>
      </c>
    </row>
    <row r="100">
      <c r="A100" s="3" t="n"/>
      <c r="B100" s="4" t="n"/>
      <c r="C100" s="3" t="n"/>
      <c r="D100" s="4" t="n"/>
      <c r="E100" s="4" t="n"/>
      <c r="F100" s="4" t="n"/>
      <c r="G100" s="4" t="n"/>
      <c r="H100" s="4" t="n"/>
      <c r="I100" s="28" t="n"/>
      <c r="J100" s="6" t="n"/>
      <c r="K100" s="29" t="n"/>
      <c r="L100" s="30" t="n"/>
      <c r="M100" s="30" t="n"/>
      <c r="N100" s="30" t="n"/>
      <c r="O100" s="30" t="n"/>
      <c r="P100" s="30" t="n"/>
      <c r="Q100" s="31">
        <f>IF($A100="","",SUM($L100:$P100))</f>
        <v/>
      </c>
      <c r="R100" s="30" t="n"/>
      <c r="S100" s="32" t="n"/>
      <c r="T100" s="31">
        <f>IF($A100="","",$R100*12*$S100)</f>
        <v/>
      </c>
      <c r="U100" s="30" t="n"/>
      <c r="V100" s="30" t="n"/>
      <c r="W100" s="30" t="n"/>
      <c r="X100" s="30" t="n"/>
      <c r="Y100" s="30" t="n"/>
      <c r="Z100" s="30" t="n"/>
      <c r="AA100" s="30" t="n"/>
      <c r="AB100" s="30" t="n"/>
      <c r="AC100" s="31">
        <f>IF($A100="","",MIN($L100*3%,$AB100*3%))</f>
        <v/>
      </c>
      <c r="AD100" s="31">
        <f>IF($A100="","",SUM($U100:$AA100,$AC100))</f>
        <v/>
      </c>
      <c r="AE100" s="31">
        <f>IF($A100="","",$T100-$AD100)</f>
        <v/>
      </c>
      <c r="AF100" s="4" t="n"/>
      <c r="AG100" s="33">
        <f>IF($A100="","",IF($AF100="Vivienda habitual",60%,0%))</f>
        <v/>
      </c>
      <c r="AH100" s="31">
        <f>IF($A100="","",MAX(0,$AE100*(1-$AG100)))</f>
        <v/>
      </c>
      <c r="AI100" s="32" t="n"/>
      <c r="AJ100" s="31">
        <f>IF($A100="","",$AH100*$AI100)</f>
        <v/>
      </c>
      <c r="AK100" s="31">
        <f>IF($A100="","",$AE100-$AJ100)</f>
        <v/>
      </c>
      <c r="AL100" s="33">
        <f>IF($A100="","",IFERROR($T100/$Q100,0))</f>
        <v/>
      </c>
      <c r="AM100" s="33">
        <f>IF($A100="","",IFERROR($AK100/$Q100,0))</f>
        <v/>
      </c>
      <c r="AN100" s="12">
        <f>IF($A100="","",IF($AM100&gt;=5%,"Rentable",IF($AM100&gt;=3%,"Revisar","Baja")))</f>
        <v/>
      </c>
    </row>
    <row r="101">
      <c r="A101" s="3" t="n"/>
      <c r="B101" s="4" t="n"/>
      <c r="C101" s="3" t="n"/>
      <c r="D101" s="4" t="n"/>
      <c r="E101" s="4" t="n"/>
      <c r="F101" s="4" t="n"/>
      <c r="G101" s="4" t="n"/>
      <c r="H101" s="4" t="n"/>
      <c r="I101" s="28" t="n"/>
      <c r="J101" s="6" t="n"/>
      <c r="K101" s="29" t="n"/>
      <c r="L101" s="30" t="n"/>
      <c r="M101" s="30" t="n"/>
      <c r="N101" s="30" t="n"/>
      <c r="O101" s="30" t="n"/>
      <c r="P101" s="30" t="n"/>
      <c r="Q101" s="34">
        <f>IF($A101="","",SUM($L101:$P101))</f>
        <v/>
      </c>
      <c r="R101" s="30" t="n"/>
      <c r="S101" s="32" t="n"/>
      <c r="T101" s="34">
        <f>IF($A101="","",$R101*12*$S101)</f>
        <v/>
      </c>
      <c r="U101" s="30" t="n"/>
      <c r="V101" s="30" t="n"/>
      <c r="W101" s="30" t="n"/>
      <c r="X101" s="30" t="n"/>
      <c r="Y101" s="30" t="n"/>
      <c r="Z101" s="30" t="n"/>
      <c r="AA101" s="30" t="n"/>
      <c r="AB101" s="30" t="n"/>
      <c r="AC101" s="34">
        <f>IF($A101="","",MIN($L101*3%,$AB101*3%))</f>
        <v/>
      </c>
      <c r="AD101" s="34">
        <f>IF($A101="","",SUM($U101:$AA101,$AC101))</f>
        <v/>
      </c>
      <c r="AE101" s="34">
        <f>IF($A101="","",$T101-$AD101)</f>
        <v/>
      </c>
      <c r="AF101" s="4" t="n"/>
      <c r="AG101" s="35">
        <f>IF($A101="","",IF($AF101="Vivienda habitual",60%,0%))</f>
        <v/>
      </c>
      <c r="AH101" s="34">
        <f>IF($A101="","",MAX(0,$AE101*(1-$AG101)))</f>
        <v/>
      </c>
      <c r="AI101" s="32" t="n"/>
      <c r="AJ101" s="34">
        <f>IF($A101="","",$AH101*$AI101)</f>
        <v/>
      </c>
      <c r="AK101" s="34">
        <f>IF($A101="","",$AE101-$AJ101)</f>
        <v/>
      </c>
      <c r="AL101" s="35">
        <f>IF($A101="","",IFERROR($T101/$Q101,0))</f>
        <v/>
      </c>
      <c r="AM101" s="35">
        <f>IF($A101="","",IFERROR($AK101/$Q101,0))</f>
        <v/>
      </c>
      <c r="AN101" s="15">
        <f>IF($A101="","",IF($AM101&gt;=5%,"Rentable",IF($AM101&gt;=3%,"Revisar","Baja")))</f>
        <v/>
      </c>
    </row>
    <row r="102">
      <c r="A102" s="3" t="n"/>
      <c r="B102" s="4" t="n"/>
      <c r="C102" s="3" t="n"/>
      <c r="D102" s="4" t="n"/>
      <c r="E102" s="4" t="n"/>
      <c r="F102" s="4" t="n"/>
      <c r="G102" s="4" t="n"/>
      <c r="H102" s="4" t="n"/>
      <c r="I102" s="28" t="n"/>
      <c r="J102" s="6" t="n"/>
      <c r="K102" s="29" t="n"/>
      <c r="L102" s="30" t="n"/>
      <c r="M102" s="30" t="n"/>
      <c r="N102" s="30" t="n"/>
      <c r="O102" s="30" t="n"/>
      <c r="P102" s="30" t="n"/>
      <c r="Q102" s="31">
        <f>IF($A102="","",SUM($L102:$P102))</f>
        <v/>
      </c>
      <c r="R102" s="30" t="n"/>
      <c r="S102" s="32" t="n"/>
      <c r="T102" s="31">
        <f>IF($A102="","",$R102*12*$S102)</f>
        <v/>
      </c>
      <c r="U102" s="30" t="n"/>
      <c r="V102" s="30" t="n"/>
      <c r="W102" s="30" t="n"/>
      <c r="X102" s="30" t="n"/>
      <c r="Y102" s="30" t="n"/>
      <c r="Z102" s="30" t="n"/>
      <c r="AA102" s="30" t="n"/>
      <c r="AB102" s="30" t="n"/>
      <c r="AC102" s="31">
        <f>IF($A102="","",MIN($L102*3%,$AB102*3%))</f>
        <v/>
      </c>
      <c r="AD102" s="31">
        <f>IF($A102="","",SUM($U102:$AA102,$AC102))</f>
        <v/>
      </c>
      <c r="AE102" s="31">
        <f>IF($A102="","",$T102-$AD102)</f>
        <v/>
      </c>
      <c r="AF102" s="4" t="n"/>
      <c r="AG102" s="33">
        <f>IF($A102="","",IF($AF102="Vivienda habitual",60%,0%))</f>
        <v/>
      </c>
      <c r="AH102" s="31">
        <f>IF($A102="","",MAX(0,$AE102*(1-$AG102)))</f>
        <v/>
      </c>
      <c r="AI102" s="32" t="n"/>
      <c r="AJ102" s="31">
        <f>IF($A102="","",$AH102*$AI102)</f>
        <v/>
      </c>
      <c r="AK102" s="31">
        <f>IF($A102="","",$AE102-$AJ102)</f>
        <v/>
      </c>
      <c r="AL102" s="33">
        <f>IF($A102="","",IFERROR($T102/$Q102,0))</f>
        <v/>
      </c>
      <c r="AM102" s="33">
        <f>IF($A102="","",IFERROR($AK102/$Q102,0))</f>
        <v/>
      </c>
      <c r="AN102" s="12">
        <f>IF($A102="","",IF($AM102&gt;=5%,"Rentable",IF($AM102&gt;=3%,"Revisar","Baja")))</f>
        <v/>
      </c>
    </row>
    <row r="103">
      <c r="A103" s="3" t="n"/>
      <c r="B103" s="4" t="n"/>
      <c r="C103" s="3" t="n"/>
      <c r="D103" s="4" t="n"/>
      <c r="E103" s="4" t="n"/>
      <c r="F103" s="4" t="n"/>
      <c r="G103" s="4" t="n"/>
      <c r="H103" s="4" t="n"/>
      <c r="I103" s="28" t="n"/>
      <c r="J103" s="6" t="n"/>
      <c r="K103" s="29" t="n"/>
      <c r="L103" s="30" t="n"/>
      <c r="M103" s="30" t="n"/>
      <c r="N103" s="30" t="n"/>
      <c r="O103" s="30" t="n"/>
      <c r="P103" s="30" t="n"/>
      <c r="Q103" s="34">
        <f>IF($A103="","",SUM($L103:$P103))</f>
        <v/>
      </c>
      <c r="R103" s="30" t="n"/>
      <c r="S103" s="32" t="n"/>
      <c r="T103" s="34">
        <f>IF($A103="","",$R103*12*$S103)</f>
        <v/>
      </c>
      <c r="U103" s="30" t="n"/>
      <c r="V103" s="30" t="n"/>
      <c r="W103" s="30" t="n"/>
      <c r="X103" s="30" t="n"/>
      <c r="Y103" s="30" t="n"/>
      <c r="Z103" s="30" t="n"/>
      <c r="AA103" s="30" t="n"/>
      <c r="AB103" s="30" t="n"/>
      <c r="AC103" s="34">
        <f>IF($A103="","",MIN($L103*3%,$AB103*3%))</f>
        <v/>
      </c>
      <c r="AD103" s="34">
        <f>IF($A103="","",SUM($U103:$AA103,$AC103))</f>
        <v/>
      </c>
      <c r="AE103" s="34">
        <f>IF($A103="","",$T103-$AD103)</f>
        <v/>
      </c>
      <c r="AF103" s="4" t="n"/>
      <c r="AG103" s="35">
        <f>IF($A103="","",IF($AF103="Vivienda habitual",60%,0%))</f>
        <v/>
      </c>
      <c r="AH103" s="34">
        <f>IF($A103="","",MAX(0,$AE103*(1-$AG103)))</f>
        <v/>
      </c>
      <c r="AI103" s="32" t="n"/>
      <c r="AJ103" s="34">
        <f>IF($A103="","",$AH103*$AI103)</f>
        <v/>
      </c>
      <c r="AK103" s="34">
        <f>IF($A103="","",$AE103-$AJ103)</f>
        <v/>
      </c>
      <c r="AL103" s="35">
        <f>IF($A103="","",IFERROR($T103/$Q103,0))</f>
        <v/>
      </c>
      <c r="AM103" s="35">
        <f>IF($A103="","",IFERROR($AK103/$Q103,0))</f>
        <v/>
      </c>
      <c r="AN103" s="15">
        <f>IF($A103="","",IF($AM103&gt;=5%,"Rentable",IF($AM103&gt;=3%,"Revisar","Baja")))</f>
        <v/>
      </c>
    </row>
  </sheetData>
  <autoFilter ref="A3:AN103"/>
  <mergeCells count="1">
    <mergeCell ref="A1:AN1"/>
  </mergeCells>
  <conditionalFormatting sqref="AM4:AM103">
    <cfRule type="expression" priority="1" dxfId="0" stopIfTrue="1">
      <formula>AND($AM4&lt;&gt;"",$AM4&gt;=0.05)</formula>
    </cfRule>
    <cfRule type="expression" priority="2" dxfId="1" stopIfTrue="1">
      <formula>AND($AM4&lt;&gt;"",$AM4&lt;0.03)</formula>
    </cfRule>
  </conditionalFormatting>
  <conditionalFormatting sqref="AN4:AN103">
    <cfRule type="expression" priority="3" dxfId="0" stopIfTrue="1">
      <formula>$AN4="Rentable"</formula>
    </cfRule>
    <cfRule type="expression" priority="4" dxfId="1" stopIfTrue="1">
      <formula>$AN4="Baja"</formula>
    </cfRule>
  </conditionalFormatting>
  <dataValidations count="5">
    <dataValidation sqref="H4:H103" showErrorMessage="1" showInputMessage="1" allowBlank="1" type="list">
      <formula1>"Piso,Ático,Estudio,Dúplex"</formula1>
    </dataValidation>
    <dataValidation sqref="AF4:AF103" showErrorMessage="1" showInputMessage="1" allowBlank="1" type="list">
      <formula1>"Vivienda habitual,Otros arrendamientos"</formula1>
    </dataValidation>
    <dataValidation sqref="S4:S103" showErrorMessage="1" showInputMessage="1" allowBlank="1" type="decimal" operator="between">
      <formula1>0</formula1>
      <formula2>1</formula2>
    </dataValidation>
    <dataValidation sqref="AI4:AI103" showErrorMessage="1" showInputMessage="1" allowBlank="1" type="decimal" operator="between">
      <formula1>0</formula1>
      <formula2>1</formula2>
    </dataValidation>
    <dataValidation sqref="I4:J103 L4:P103 R4:R103 U4:AB103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4B8A6"/>
    <outlinePr summaryBelow="1" summaryRight="1"/>
    <pageSetUpPr/>
  </sheetPr>
  <dimension ref="A1:H113"/>
  <sheetViews>
    <sheetView showGridLines="0" workbookViewId="0">
      <pane ySplit="13" topLeftCell="A14" activePane="bottomLeft" state="frozen"/>
      <selection pane="bottomLeft" activeCell="A1" sqref="A1"/>
    </sheetView>
  </sheetViews>
  <sheetFormatPr baseColWidth="8" defaultRowHeight="15"/>
  <cols>
    <col width="18" customWidth="1" min="1" max="1"/>
    <col width="28" customWidth="1" min="2" max="2"/>
    <col width="18" customWidth="1" min="3" max="3"/>
    <col width="22" customWidth="1" min="4" max="4"/>
    <col width="18" customWidth="1" min="5" max="5"/>
    <col width="4" customWidth="1" min="6" max="6"/>
    <col width="26" customWidth="1" min="7" max="7"/>
    <col width="20" customWidth="1" min="8" max="8"/>
    <col width="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</cols>
  <sheetData>
    <row r="1" ht="28" customHeight="1">
      <c r="A1" s="1" t="inlineStr">
        <is>
          <t>Panel ejecutivo de rentabilidad neta</t>
        </is>
      </c>
    </row>
    <row r="2"/>
    <row r="3">
      <c r="A3" s="16" t="inlineStr">
        <is>
          <t>Número de inmuebles analizados</t>
        </is>
      </c>
      <c r="B3" s="17">
        <f>COUNTIF('Inmuebles'!$A$4:$A$103,"&lt;&gt;")</f>
        <v/>
      </c>
      <c r="D3" s="16" t="inlineStr">
        <is>
          <t>Inversión total</t>
        </is>
      </c>
      <c r="E3" s="36">
        <f>SUM('Inmuebles'!$Q$4:$Q$103)</f>
        <v/>
      </c>
      <c r="G3" s="16" t="inlineStr">
        <is>
          <t>Ingresos brutos anuales totales</t>
        </is>
      </c>
      <c r="H3" s="36">
        <f>SUM('Inmuebles'!$T$4:$T$103)</f>
        <v/>
      </c>
    </row>
    <row r="4"/>
    <row r="5"/>
    <row r="6">
      <c r="A6" s="16" t="inlineStr">
        <is>
          <t>Gastos deducibles totales</t>
        </is>
      </c>
      <c r="B6" s="36">
        <f>SUM('Inmuebles'!$AD$4:$AD$103)</f>
        <v/>
      </c>
      <c r="D6" s="16" t="inlineStr">
        <is>
          <t>Beneficio neto anual total</t>
        </is>
      </c>
      <c r="E6" s="36">
        <f>SUM('Inmuebles'!$AK$4:$AK$103)</f>
        <v/>
      </c>
      <c r="G6" s="16" t="inlineStr">
        <is>
          <t>Rentabilidad neta media</t>
        </is>
      </c>
      <c r="H6" s="37">
        <f>IFERROR(AVERAGE('Inmuebles'!$AM$4:$AM$103),0)</f>
        <v/>
      </c>
    </row>
    <row r="7"/>
    <row r="8"/>
    <row r="9">
      <c r="A9" s="16" t="inlineStr">
        <is>
          <t>Mejor inmueble (ID)</t>
        </is>
      </c>
      <c r="B9" s="20">
        <f>IFERROR(INDEX('Inmuebles'!$A$4:$A$103,MATCH(MAX('Inmuebles'!$AM$4:$AM$103),'Inmuebles'!$AM$4:$AM$103,0)),"")</f>
        <v/>
      </c>
      <c r="D9" s="16" t="inlineStr">
        <is>
          <t>Dirección del mejor inmueble</t>
        </is>
      </c>
      <c r="E9" s="21">
        <f>IFERROR(VLOOKUP($B$9,'Inmuebles'!$A$4:$D$103,4,FALSE),"")</f>
        <v/>
      </c>
      <c r="G9" s="16" t="inlineStr">
        <is>
          <t>Inmuebles rentables</t>
        </is>
      </c>
      <c r="H9" s="17">
        <f>COUNTIF('Inmuebles'!$AN$4:$AN$103,"Rentable")</f>
        <v/>
      </c>
    </row>
    <row r="10"/>
    <row r="11"/>
    <row r="12"/>
    <row r="13">
      <c r="A13" s="2" t="inlineStr">
        <is>
          <t>ID inmueble</t>
        </is>
      </c>
      <c r="B13" s="2" t="inlineStr">
        <is>
          <t>Dirección</t>
        </is>
      </c>
      <c r="C13" s="2" t="inlineStr">
        <is>
          <t>Inversión total</t>
        </is>
      </c>
      <c r="D13" s="2" t="inlineStr">
        <is>
          <t>Beneficio neto anual</t>
        </is>
      </c>
      <c r="E13" s="2" t="inlineStr">
        <is>
          <t>Rentabilidad neta %</t>
        </is>
      </c>
      <c r="G13" s="2" t="inlineStr">
        <is>
          <t>Categoría de gasto</t>
        </is>
      </c>
      <c r="H13" s="2" t="inlineStr">
        <is>
          <t>Importe anual</t>
        </is>
      </c>
    </row>
    <row r="14">
      <c r="A14" s="22">
        <f>IF('Inmuebles'!$A$4="","",'Inmuebles'!$A$4)</f>
        <v/>
      </c>
      <c r="B14" s="12">
        <f>IF('Inmuebles'!$A$4="","",'Inmuebles'!$D$4)</f>
        <v/>
      </c>
      <c r="C14" s="31">
        <f>IF('Inmuebles'!$A$4="","",'Inmuebles'!$Q$4)</f>
        <v/>
      </c>
      <c r="D14" s="31">
        <f>IF('Inmuebles'!$A$4="","",'Inmuebles'!$AK$4)</f>
        <v/>
      </c>
      <c r="E14" s="33">
        <f>IF('Inmuebles'!$A$4="","",'Inmuebles'!$AM$4)</f>
        <v/>
      </c>
      <c r="G14" s="12" t="inlineStr">
        <is>
          <t>Comunidad</t>
        </is>
      </c>
      <c r="H14" s="38">
        <f>SUM('Inmuebles'!$U$4:$U$103)</f>
        <v/>
      </c>
    </row>
    <row r="15">
      <c r="A15" s="24">
        <f>IF('Inmuebles'!$A$5="","",'Inmuebles'!$A$5)</f>
        <v/>
      </c>
      <c r="B15" s="15">
        <f>IF('Inmuebles'!$A$5="","",'Inmuebles'!$D$5)</f>
        <v/>
      </c>
      <c r="C15" s="34">
        <f>IF('Inmuebles'!$A$5="","",'Inmuebles'!$Q$5)</f>
        <v/>
      </c>
      <c r="D15" s="34">
        <f>IF('Inmuebles'!$A$5="","",'Inmuebles'!$AK$5)</f>
        <v/>
      </c>
      <c r="E15" s="35">
        <f>IF('Inmuebles'!$A$5="","",'Inmuebles'!$AM$5)</f>
        <v/>
      </c>
      <c r="G15" s="15" t="inlineStr">
        <is>
          <t>IBI</t>
        </is>
      </c>
      <c r="H15" s="39">
        <f>SUM('Inmuebles'!$V$4:$V$103)</f>
        <v/>
      </c>
    </row>
    <row r="16">
      <c r="A16" s="22">
        <f>IF('Inmuebles'!$A$6="","",'Inmuebles'!$A$6)</f>
        <v/>
      </c>
      <c r="B16" s="12">
        <f>IF('Inmuebles'!$A$6="","",'Inmuebles'!$D$6)</f>
        <v/>
      </c>
      <c r="C16" s="31">
        <f>IF('Inmuebles'!$A$6="","",'Inmuebles'!$Q$6)</f>
        <v/>
      </c>
      <c r="D16" s="31">
        <f>IF('Inmuebles'!$A$6="","",'Inmuebles'!$AK$6)</f>
        <v/>
      </c>
      <c r="E16" s="33">
        <f>IF('Inmuebles'!$A$6="","",'Inmuebles'!$AM$6)</f>
        <v/>
      </c>
      <c r="G16" s="12" t="inlineStr">
        <is>
          <t>Seguro</t>
        </is>
      </c>
      <c r="H16" s="38">
        <f>SUM('Inmuebles'!$W$4:$W$103)</f>
        <v/>
      </c>
    </row>
    <row r="17">
      <c r="A17" s="24">
        <f>IF('Inmuebles'!$A$7="","",'Inmuebles'!$A$7)</f>
        <v/>
      </c>
      <c r="B17" s="15">
        <f>IF('Inmuebles'!$A$7="","",'Inmuebles'!$D$7)</f>
        <v/>
      </c>
      <c r="C17" s="34">
        <f>IF('Inmuebles'!$A$7="","",'Inmuebles'!$Q$7)</f>
        <v/>
      </c>
      <c r="D17" s="34">
        <f>IF('Inmuebles'!$A$7="","",'Inmuebles'!$AK$7)</f>
        <v/>
      </c>
      <c r="E17" s="35">
        <f>IF('Inmuebles'!$A$7="","",'Inmuebles'!$AM$7)</f>
        <v/>
      </c>
      <c r="G17" s="15" t="inlineStr">
        <is>
          <t>Mantenimiento</t>
        </is>
      </c>
      <c r="H17" s="39">
        <f>SUM('Inmuebles'!$X$4:$X$103)</f>
        <v/>
      </c>
    </row>
    <row r="18">
      <c r="A18" s="22">
        <f>IF('Inmuebles'!$A$8="","",'Inmuebles'!$A$8)</f>
        <v/>
      </c>
      <c r="B18" s="12">
        <f>IF('Inmuebles'!$A$8="","",'Inmuebles'!$D$8)</f>
        <v/>
      </c>
      <c r="C18" s="31">
        <f>IF('Inmuebles'!$A$8="","",'Inmuebles'!$Q$8)</f>
        <v/>
      </c>
      <c r="D18" s="31">
        <f>IF('Inmuebles'!$A$8="","",'Inmuebles'!$AK$8)</f>
        <v/>
      </c>
      <c r="E18" s="33">
        <f>IF('Inmuebles'!$A$8="","",'Inmuebles'!$AM$8)</f>
        <v/>
      </c>
      <c r="G18" s="12" t="inlineStr">
        <is>
          <t>Gestión inmobiliaria</t>
        </is>
      </c>
      <c r="H18" s="38">
        <f>SUM('Inmuebles'!$Y$4:$Y$103)</f>
        <v/>
      </c>
    </row>
    <row r="19">
      <c r="A19" s="24">
        <f>IF('Inmuebles'!$A$9="","",'Inmuebles'!$A$9)</f>
        <v/>
      </c>
      <c r="B19" s="15">
        <f>IF('Inmuebles'!$A$9="","",'Inmuebles'!$D$9)</f>
        <v/>
      </c>
      <c r="C19" s="34">
        <f>IF('Inmuebles'!$A$9="","",'Inmuebles'!$Q$9)</f>
        <v/>
      </c>
      <c r="D19" s="34">
        <f>IF('Inmuebles'!$A$9="","",'Inmuebles'!$AK$9)</f>
        <v/>
      </c>
      <c r="E19" s="35">
        <f>IF('Inmuebles'!$A$9="","",'Inmuebles'!$AM$9)</f>
        <v/>
      </c>
      <c r="G19" s="15" t="inlineStr">
        <is>
          <t>Suministros propietario</t>
        </is>
      </c>
      <c r="H19" s="39">
        <f>SUM('Inmuebles'!$Z$4:$Z$103)</f>
        <v/>
      </c>
    </row>
    <row r="20">
      <c r="A20" s="22">
        <f>IF('Inmuebles'!$A$10="","",'Inmuebles'!$A$10)</f>
        <v/>
      </c>
      <c r="B20" s="12">
        <f>IF('Inmuebles'!$A$10="","",'Inmuebles'!$D$10)</f>
        <v/>
      </c>
      <c r="C20" s="31">
        <f>IF('Inmuebles'!$A$10="","",'Inmuebles'!$Q$10)</f>
        <v/>
      </c>
      <c r="D20" s="31">
        <f>IF('Inmuebles'!$A$10="","",'Inmuebles'!$AK$10)</f>
        <v/>
      </c>
      <c r="E20" s="33">
        <f>IF('Inmuebles'!$A$10="","",'Inmuebles'!$AM$10)</f>
        <v/>
      </c>
      <c r="G20" s="12" t="inlineStr">
        <is>
          <t>Intereses hipotecarios</t>
        </is>
      </c>
      <c r="H20" s="38">
        <f>SUM('Inmuebles'!$AA$4:$AA$103)</f>
        <v/>
      </c>
    </row>
    <row r="21">
      <c r="A21" s="24">
        <f>IF('Inmuebles'!$A$11="","",'Inmuebles'!$A$11)</f>
        <v/>
      </c>
      <c r="B21" s="15">
        <f>IF('Inmuebles'!$A$11="","",'Inmuebles'!$D$11)</f>
        <v/>
      </c>
      <c r="C21" s="34">
        <f>IF('Inmuebles'!$A$11="","",'Inmuebles'!$Q$11)</f>
        <v/>
      </c>
      <c r="D21" s="34">
        <f>IF('Inmuebles'!$A$11="","",'Inmuebles'!$AK$11)</f>
        <v/>
      </c>
      <c r="E21" s="35">
        <f>IF('Inmuebles'!$A$11="","",'Inmuebles'!$AM$11)</f>
        <v/>
      </c>
      <c r="G21" s="15" t="inlineStr">
        <is>
          <t>Amortización fiscal</t>
        </is>
      </c>
      <c r="H21" s="39">
        <f>SUM('Inmuebles'!$AC$4:$AC$103)</f>
        <v/>
      </c>
    </row>
    <row r="22">
      <c r="A22" s="22">
        <f>IF('Inmuebles'!$A$12="","",'Inmuebles'!$A$12)</f>
        <v/>
      </c>
      <c r="B22" s="12">
        <f>IF('Inmuebles'!$A$12="","",'Inmuebles'!$D$12)</f>
        <v/>
      </c>
      <c r="C22" s="31">
        <f>IF('Inmuebles'!$A$12="","",'Inmuebles'!$Q$12)</f>
        <v/>
      </c>
      <c r="D22" s="31">
        <f>IF('Inmuebles'!$A$12="","",'Inmuebles'!$AK$12)</f>
        <v/>
      </c>
      <c r="E22" s="33">
        <f>IF('Inmuebles'!$A$12="","",'Inmuebles'!$AM$12)</f>
        <v/>
      </c>
    </row>
    <row r="23">
      <c r="A23" s="24">
        <f>IF('Inmuebles'!$A$13="","",'Inmuebles'!$A$13)</f>
        <v/>
      </c>
      <c r="B23" s="15">
        <f>IF('Inmuebles'!$A$13="","",'Inmuebles'!$D$13)</f>
        <v/>
      </c>
      <c r="C23" s="34">
        <f>IF('Inmuebles'!$A$13="","",'Inmuebles'!$Q$13)</f>
        <v/>
      </c>
      <c r="D23" s="34">
        <f>IF('Inmuebles'!$A$13="","",'Inmuebles'!$AK$13)</f>
        <v/>
      </c>
      <c r="E23" s="35">
        <f>IF('Inmuebles'!$A$13="","",'Inmuebles'!$AM$13)</f>
        <v/>
      </c>
    </row>
    <row r="24">
      <c r="A24" s="22">
        <f>IF('Inmuebles'!$A$14="","",'Inmuebles'!$A$14)</f>
        <v/>
      </c>
      <c r="B24" s="12">
        <f>IF('Inmuebles'!$A$14="","",'Inmuebles'!$D$14)</f>
        <v/>
      </c>
      <c r="C24" s="31">
        <f>IF('Inmuebles'!$A$14="","",'Inmuebles'!$Q$14)</f>
        <v/>
      </c>
      <c r="D24" s="31">
        <f>IF('Inmuebles'!$A$14="","",'Inmuebles'!$AK$14)</f>
        <v/>
      </c>
      <c r="E24" s="33">
        <f>IF('Inmuebles'!$A$14="","",'Inmuebles'!$AM$14)</f>
        <v/>
      </c>
    </row>
    <row r="25">
      <c r="A25" s="24">
        <f>IF('Inmuebles'!$A$15="","",'Inmuebles'!$A$15)</f>
        <v/>
      </c>
      <c r="B25" s="15">
        <f>IF('Inmuebles'!$A$15="","",'Inmuebles'!$D$15)</f>
        <v/>
      </c>
      <c r="C25" s="34">
        <f>IF('Inmuebles'!$A$15="","",'Inmuebles'!$Q$15)</f>
        <v/>
      </c>
      <c r="D25" s="34">
        <f>IF('Inmuebles'!$A$15="","",'Inmuebles'!$AK$15)</f>
        <v/>
      </c>
      <c r="E25" s="35">
        <f>IF('Inmuebles'!$A$15="","",'Inmuebles'!$AM$15)</f>
        <v/>
      </c>
    </row>
    <row r="26">
      <c r="A26" s="22">
        <f>IF('Inmuebles'!$A$16="","",'Inmuebles'!$A$16)</f>
        <v/>
      </c>
      <c r="B26" s="12">
        <f>IF('Inmuebles'!$A$16="","",'Inmuebles'!$D$16)</f>
        <v/>
      </c>
      <c r="C26" s="31">
        <f>IF('Inmuebles'!$A$16="","",'Inmuebles'!$Q$16)</f>
        <v/>
      </c>
      <c r="D26" s="31">
        <f>IF('Inmuebles'!$A$16="","",'Inmuebles'!$AK$16)</f>
        <v/>
      </c>
      <c r="E26" s="33">
        <f>IF('Inmuebles'!$A$16="","",'Inmuebles'!$AM$16)</f>
        <v/>
      </c>
    </row>
    <row r="27">
      <c r="A27" s="24">
        <f>IF('Inmuebles'!$A$17="","",'Inmuebles'!$A$17)</f>
        <v/>
      </c>
      <c r="B27" s="15">
        <f>IF('Inmuebles'!$A$17="","",'Inmuebles'!$D$17)</f>
        <v/>
      </c>
      <c r="C27" s="34">
        <f>IF('Inmuebles'!$A$17="","",'Inmuebles'!$Q$17)</f>
        <v/>
      </c>
      <c r="D27" s="34">
        <f>IF('Inmuebles'!$A$17="","",'Inmuebles'!$AK$17)</f>
        <v/>
      </c>
      <c r="E27" s="35">
        <f>IF('Inmuebles'!$A$17="","",'Inmuebles'!$AM$17)</f>
        <v/>
      </c>
    </row>
    <row r="28">
      <c r="A28" s="22">
        <f>IF('Inmuebles'!$A$18="","",'Inmuebles'!$A$18)</f>
        <v/>
      </c>
      <c r="B28" s="12">
        <f>IF('Inmuebles'!$A$18="","",'Inmuebles'!$D$18)</f>
        <v/>
      </c>
      <c r="C28" s="31">
        <f>IF('Inmuebles'!$A$18="","",'Inmuebles'!$Q$18)</f>
        <v/>
      </c>
      <c r="D28" s="31">
        <f>IF('Inmuebles'!$A$18="","",'Inmuebles'!$AK$18)</f>
        <v/>
      </c>
      <c r="E28" s="33">
        <f>IF('Inmuebles'!$A$18="","",'Inmuebles'!$AM$18)</f>
        <v/>
      </c>
    </row>
    <row r="29">
      <c r="A29" s="24">
        <f>IF('Inmuebles'!$A$19="","",'Inmuebles'!$A$19)</f>
        <v/>
      </c>
      <c r="B29" s="15">
        <f>IF('Inmuebles'!$A$19="","",'Inmuebles'!$D$19)</f>
        <v/>
      </c>
      <c r="C29" s="34">
        <f>IF('Inmuebles'!$A$19="","",'Inmuebles'!$Q$19)</f>
        <v/>
      </c>
      <c r="D29" s="34">
        <f>IF('Inmuebles'!$A$19="","",'Inmuebles'!$AK$19)</f>
        <v/>
      </c>
      <c r="E29" s="35">
        <f>IF('Inmuebles'!$A$19="","",'Inmuebles'!$AM$19)</f>
        <v/>
      </c>
    </row>
    <row r="30">
      <c r="A30" s="22">
        <f>IF('Inmuebles'!$A$20="","",'Inmuebles'!$A$20)</f>
        <v/>
      </c>
      <c r="B30" s="12">
        <f>IF('Inmuebles'!$A$20="","",'Inmuebles'!$D$20)</f>
        <v/>
      </c>
      <c r="C30" s="31">
        <f>IF('Inmuebles'!$A$20="","",'Inmuebles'!$Q$20)</f>
        <v/>
      </c>
      <c r="D30" s="31">
        <f>IF('Inmuebles'!$A$20="","",'Inmuebles'!$AK$20)</f>
        <v/>
      </c>
      <c r="E30" s="33">
        <f>IF('Inmuebles'!$A$20="","",'Inmuebles'!$AM$20)</f>
        <v/>
      </c>
    </row>
    <row r="31">
      <c r="A31" s="24">
        <f>IF('Inmuebles'!$A$21="","",'Inmuebles'!$A$21)</f>
        <v/>
      </c>
      <c r="B31" s="15">
        <f>IF('Inmuebles'!$A$21="","",'Inmuebles'!$D$21)</f>
        <v/>
      </c>
      <c r="C31" s="34">
        <f>IF('Inmuebles'!$A$21="","",'Inmuebles'!$Q$21)</f>
        <v/>
      </c>
      <c r="D31" s="34">
        <f>IF('Inmuebles'!$A$21="","",'Inmuebles'!$AK$21)</f>
        <v/>
      </c>
      <c r="E31" s="35">
        <f>IF('Inmuebles'!$A$21="","",'Inmuebles'!$AM$21)</f>
        <v/>
      </c>
    </row>
    <row r="32">
      <c r="A32" s="22">
        <f>IF('Inmuebles'!$A$22="","",'Inmuebles'!$A$22)</f>
        <v/>
      </c>
      <c r="B32" s="12">
        <f>IF('Inmuebles'!$A$22="","",'Inmuebles'!$D$22)</f>
        <v/>
      </c>
      <c r="C32" s="31">
        <f>IF('Inmuebles'!$A$22="","",'Inmuebles'!$Q$22)</f>
        <v/>
      </c>
      <c r="D32" s="31">
        <f>IF('Inmuebles'!$A$22="","",'Inmuebles'!$AK$22)</f>
        <v/>
      </c>
      <c r="E32" s="33">
        <f>IF('Inmuebles'!$A$22="","",'Inmuebles'!$AM$22)</f>
        <v/>
      </c>
    </row>
    <row r="33">
      <c r="A33" s="24">
        <f>IF('Inmuebles'!$A$23="","",'Inmuebles'!$A$23)</f>
        <v/>
      </c>
      <c r="B33" s="15">
        <f>IF('Inmuebles'!$A$23="","",'Inmuebles'!$D$23)</f>
        <v/>
      </c>
      <c r="C33" s="34">
        <f>IF('Inmuebles'!$A$23="","",'Inmuebles'!$Q$23)</f>
        <v/>
      </c>
      <c r="D33" s="34">
        <f>IF('Inmuebles'!$A$23="","",'Inmuebles'!$AK$23)</f>
        <v/>
      </c>
      <c r="E33" s="35">
        <f>IF('Inmuebles'!$A$23="","",'Inmuebles'!$AM$23)</f>
        <v/>
      </c>
    </row>
    <row r="34">
      <c r="A34" s="22">
        <f>IF('Inmuebles'!$A$24="","",'Inmuebles'!$A$24)</f>
        <v/>
      </c>
      <c r="B34" s="12">
        <f>IF('Inmuebles'!$A$24="","",'Inmuebles'!$D$24)</f>
        <v/>
      </c>
      <c r="C34" s="31">
        <f>IF('Inmuebles'!$A$24="","",'Inmuebles'!$Q$24)</f>
        <v/>
      </c>
      <c r="D34" s="31">
        <f>IF('Inmuebles'!$A$24="","",'Inmuebles'!$AK$24)</f>
        <v/>
      </c>
      <c r="E34" s="33">
        <f>IF('Inmuebles'!$A$24="","",'Inmuebles'!$AM$24)</f>
        <v/>
      </c>
    </row>
    <row r="35">
      <c r="A35" s="24">
        <f>IF('Inmuebles'!$A$25="","",'Inmuebles'!$A$25)</f>
        <v/>
      </c>
      <c r="B35" s="15">
        <f>IF('Inmuebles'!$A$25="","",'Inmuebles'!$D$25)</f>
        <v/>
      </c>
      <c r="C35" s="34">
        <f>IF('Inmuebles'!$A$25="","",'Inmuebles'!$Q$25)</f>
        <v/>
      </c>
      <c r="D35" s="34">
        <f>IF('Inmuebles'!$A$25="","",'Inmuebles'!$AK$25)</f>
        <v/>
      </c>
      <c r="E35" s="35">
        <f>IF('Inmuebles'!$A$25="","",'Inmuebles'!$AM$25)</f>
        <v/>
      </c>
    </row>
    <row r="36">
      <c r="A36" s="22">
        <f>IF('Inmuebles'!$A$26="","",'Inmuebles'!$A$26)</f>
        <v/>
      </c>
      <c r="B36" s="12">
        <f>IF('Inmuebles'!$A$26="","",'Inmuebles'!$D$26)</f>
        <v/>
      </c>
      <c r="C36" s="31">
        <f>IF('Inmuebles'!$A$26="","",'Inmuebles'!$Q$26)</f>
        <v/>
      </c>
      <c r="D36" s="31">
        <f>IF('Inmuebles'!$A$26="","",'Inmuebles'!$AK$26)</f>
        <v/>
      </c>
      <c r="E36" s="33">
        <f>IF('Inmuebles'!$A$26="","",'Inmuebles'!$AM$26)</f>
        <v/>
      </c>
    </row>
    <row r="37">
      <c r="A37" s="24">
        <f>IF('Inmuebles'!$A$27="","",'Inmuebles'!$A$27)</f>
        <v/>
      </c>
      <c r="B37" s="15">
        <f>IF('Inmuebles'!$A$27="","",'Inmuebles'!$D$27)</f>
        <v/>
      </c>
      <c r="C37" s="34">
        <f>IF('Inmuebles'!$A$27="","",'Inmuebles'!$Q$27)</f>
        <v/>
      </c>
      <c r="D37" s="34">
        <f>IF('Inmuebles'!$A$27="","",'Inmuebles'!$AK$27)</f>
        <v/>
      </c>
      <c r="E37" s="35">
        <f>IF('Inmuebles'!$A$27="","",'Inmuebles'!$AM$27)</f>
        <v/>
      </c>
    </row>
    <row r="38">
      <c r="A38" s="22">
        <f>IF('Inmuebles'!$A$28="","",'Inmuebles'!$A$28)</f>
        <v/>
      </c>
      <c r="B38" s="12">
        <f>IF('Inmuebles'!$A$28="","",'Inmuebles'!$D$28)</f>
        <v/>
      </c>
      <c r="C38" s="31">
        <f>IF('Inmuebles'!$A$28="","",'Inmuebles'!$Q$28)</f>
        <v/>
      </c>
      <c r="D38" s="31">
        <f>IF('Inmuebles'!$A$28="","",'Inmuebles'!$AK$28)</f>
        <v/>
      </c>
      <c r="E38" s="33">
        <f>IF('Inmuebles'!$A$28="","",'Inmuebles'!$AM$28)</f>
        <v/>
      </c>
    </row>
    <row r="39">
      <c r="A39" s="24">
        <f>IF('Inmuebles'!$A$29="","",'Inmuebles'!$A$29)</f>
        <v/>
      </c>
      <c r="B39" s="15">
        <f>IF('Inmuebles'!$A$29="","",'Inmuebles'!$D$29)</f>
        <v/>
      </c>
      <c r="C39" s="34">
        <f>IF('Inmuebles'!$A$29="","",'Inmuebles'!$Q$29)</f>
        <v/>
      </c>
      <c r="D39" s="34">
        <f>IF('Inmuebles'!$A$29="","",'Inmuebles'!$AK$29)</f>
        <v/>
      </c>
      <c r="E39" s="35">
        <f>IF('Inmuebles'!$A$29="","",'Inmuebles'!$AM$29)</f>
        <v/>
      </c>
    </row>
    <row r="40">
      <c r="A40" s="22">
        <f>IF('Inmuebles'!$A$30="","",'Inmuebles'!$A$30)</f>
        <v/>
      </c>
      <c r="B40" s="12">
        <f>IF('Inmuebles'!$A$30="","",'Inmuebles'!$D$30)</f>
        <v/>
      </c>
      <c r="C40" s="31">
        <f>IF('Inmuebles'!$A$30="","",'Inmuebles'!$Q$30)</f>
        <v/>
      </c>
      <c r="D40" s="31">
        <f>IF('Inmuebles'!$A$30="","",'Inmuebles'!$AK$30)</f>
        <v/>
      </c>
      <c r="E40" s="33">
        <f>IF('Inmuebles'!$A$30="","",'Inmuebles'!$AM$30)</f>
        <v/>
      </c>
    </row>
    <row r="41">
      <c r="A41" s="24">
        <f>IF('Inmuebles'!$A$31="","",'Inmuebles'!$A$31)</f>
        <v/>
      </c>
      <c r="B41" s="15">
        <f>IF('Inmuebles'!$A$31="","",'Inmuebles'!$D$31)</f>
        <v/>
      </c>
      <c r="C41" s="34">
        <f>IF('Inmuebles'!$A$31="","",'Inmuebles'!$Q$31)</f>
        <v/>
      </c>
      <c r="D41" s="34">
        <f>IF('Inmuebles'!$A$31="","",'Inmuebles'!$AK$31)</f>
        <v/>
      </c>
      <c r="E41" s="35">
        <f>IF('Inmuebles'!$A$31="","",'Inmuebles'!$AM$31)</f>
        <v/>
      </c>
    </row>
    <row r="42">
      <c r="A42" s="22">
        <f>IF('Inmuebles'!$A$32="","",'Inmuebles'!$A$32)</f>
        <v/>
      </c>
      <c r="B42" s="12">
        <f>IF('Inmuebles'!$A$32="","",'Inmuebles'!$D$32)</f>
        <v/>
      </c>
      <c r="C42" s="31">
        <f>IF('Inmuebles'!$A$32="","",'Inmuebles'!$Q$32)</f>
        <v/>
      </c>
      <c r="D42" s="31">
        <f>IF('Inmuebles'!$A$32="","",'Inmuebles'!$AK$32)</f>
        <v/>
      </c>
      <c r="E42" s="33">
        <f>IF('Inmuebles'!$A$32="","",'Inmuebles'!$AM$32)</f>
        <v/>
      </c>
    </row>
    <row r="43">
      <c r="A43" s="24">
        <f>IF('Inmuebles'!$A$33="","",'Inmuebles'!$A$33)</f>
        <v/>
      </c>
      <c r="B43" s="15">
        <f>IF('Inmuebles'!$A$33="","",'Inmuebles'!$D$33)</f>
        <v/>
      </c>
      <c r="C43" s="34">
        <f>IF('Inmuebles'!$A$33="","",'Inmuebles'!$Q$33)</f>
        <v/>
      </c>
      <c r="D43" s="34">
        <f>IF('Inmuebles'!$A$33="","",'Inmuebles'!$AK$33)</f>
        <v/>
      </c>
      <c r="E43" s="35">
        <f>IF('Inmuebles'!$A$33="","",'Inmuebles'!$AM$33)</f>
        <v/>
      </c>
    </row>
    <row r="44">
      <c r="A44" s="22">
        <f>IF('Inmuebles'!$A$34="","",'Inmuebles'!$A$34)</f>
        <v/>
      </c>
      <c r="B44" s="12">
        <f>IF('Inmuebles'!$A$34="","",'Inmuebles'!$D$34)</f>
        <v/>
      </c>
      <c r="C44" s="31">
        <f>IF('Inmuebles'!$A$34="","",'Inmuebles'!$Q$34)</f>
        <v/>
      </c>
      <c r="D44" s="31">
        <f>IF('Inmuebles'!$A$34="","",'Inmuebles'!$AK$34)</f>
        <v/>
      </c>
      <c r="E44" s="33">
        <f>IF('Inmuebles'!$A$34="","",'Inmuebles'!$AM$34)</f>
        <v/>
      </c>
    </row>
    <row r="45">
      <c r="A45" s="24">
        <f>IF('Inmuebles'!$A$35="","",'Inmuebles'!$A$35)</f>
        <v/>
      </c>
      <c r="B45" s="15">
        <f>IF('Inmuebles'!$A$35="","",'Inmuebles'!$D$35)</f>
        <v/>
      </c>
      <c r="C45" s="34">
        <f>IF('Inmuebles'!$A$35="","",'Inmuebles'!$Q$35)</f>
        <v/>
      </c>
      <c r="D45" s="34">
        <f>IF('Inmuebles'!$A$35="","",'Inmuebles'!$AK$35)</f>
        <v/>
      </c>
      <c r="E45" s="35">
        <f>IF('Inmuebles'!$A$35="","",'Inmuebles'!$AM$35)</f>
        <v/>
      </c>
    </row>
    <row r="46">
      <c r="A46" s="22">
        <f>IF('Inmuebles'!$A$36="","",'Inmuebles'!$A$36)</f>
        <v/>
      </c>
      <c r="B46" s="12">
        <f>IF('Inmuebles'!$A$36="","",'Inmuebles'!$D$36)</f>
        <v/>
      </c>
      <c r="C46" s="31">
        <f>IF('Inmuebles'!$A$36="","",'Inmuebles'!$Q$36)</f>
        <v/>
      </c>
      <c r="D46" s="31">
        <f>IF('Inmuebles'!$A$36="","",'Inmuebles'!$AK$36)</f>
        <v/>
      </c>
      <c r="E46" s="33">
        <f>IF('Inmuebles'!$A$36="","",'Inmuebles'!$AM$36)</f>
        <v/>
      </c>
    </row>
    <row r="47">
      <c r="A47" s="24">
        <f>IF('Inmuebles'!$A$37="","",'Inmuebles'!$A$37)</f>
        <v/>
      </c>
      <c r="B47" s="15">
        <f>IF('Inmuebles'!$A$37="","",'Inmuebles'!$D$37)</f>
        <v/>
      </c>
      <c r="C47" s="34">
        <f>IF('Inmuebles'!$A$37="","",'Inmuebles'!$Q$37)</f>
        <v/>
      </c>
      <c r="D47" s="34">
        <f>IF('Inmuebles'!$A$37="","",'Inmuebles'!$AK$37)</f>
        <v/>
      </c>
      <c r="E47" s="35">
        <f>IF('Inmuebles'!$A$37="","",'Inmuebles'!$AM$37)</f>
        <v/>
      </c>
    </row>
    <row r="48">
      <c r="A48" s="22">
        <f>IF('Inmuebles'!$A$38="","",'Inmuebles'!$A$38)</f>
        <v/>
      </c>
      <c r="B48" s="12">
        <f>IF('Inmuebles'!$A$38="","",'Inmuebles'!$D$38)</f>
        <v/>
      </c>
      <c r="C48" s="31">
        <f>IF('Inmuebles'!$A$38="","",'Inmuebles'!$Q$38)</f>
        <v/>
      </c>
      <c r="D48" s="31">
        <f>IF('Inmuebles'!$A$38="","",'Inmuebles'!$AK$38)</f>
        <v/>
      </c>
      <c r="E48" s="33">
        <f>IF('Inmuebles'!$A$38="","",'Inmuebles'!$AM$38)</f>
        <v/>
      </c>
    </row>
    <row r="49">
      <c r="A49" s="24">
        <f>IF('Inmuebles'!$A$39="","",'Inmuebles'!$A$39)</f>
        <v/>
      </c>
      <c r="B49" s="15">
        <f>IF('Inmuebles'!$A$39="","",'Inmuebles'!$D$39)</f>
        <v/>
      </c>
      <c r="C49" s="34">
        <f>IF('Inmuebles'!$A$39="","",'Inmuebles'!$Q$39)</f>
        <v/>
      </c>
      <c r="D49" s="34">
        <f>IF('Inmuebles'!$A$39="","",'Inmuebles'!$AK$39)</f>
        <v/>
      </c>
      <c r="E49" s="35">
        <f>IF('Inmuebles'!$A$39="","",'Inmuebles'!$AM$39)</f>
        <v/>
      </c>
    </row>
    <row r="50">
      <c r="A50" s="22">
        <f>IF('Inmuebles'!$A$40="","",'Inmuebles'!$A$40)</f>
        <v/>
      </c>
      <c r="B50" s="12">
        <f>IF('Inmuebles'!$A$40="","",'Inmuebles'!$D$40)</f>
        <v/>
      </c>
      <c r="C50" s="31">
        <f>IF('Inmuebles'!$A$40="","",'Inmuebles'!$Q$40)</f>
        <v/>
      </c>
      <c r="D50" s="31">
        <f>IF('Inmuebles'!$A$40="","",'Inmuebles'!$AK$40)</f>
        <v/>
      </c>
      <c r="E50" s="33">
        <f>IF('Inmuebles'!$A$40="","",'Inmuebles'!$AM$40)</f>
        <v/>
      </c>
    </row>
    <row r="51">
      <c r="A51" s="24">
        <f>IF('Inmuebles'!$A$41="","",'Inmuebles'!$A$41)</f>
        <v/>
      </c>
      <c r="B51" s="15">
        <f>IF('Inmuebles'!$A$41="","",'Inmuebles'!$D$41)</f>
        <v/>
      </c>
      <c r="C51" s="34">
        <f>IF('Inmuebles'!$A$41="","",'Inmuebles'!$Q$41)</f>
        <v/>
      </c>
      <c r="D51" s="34">
        <f>IF('Inmuebles'!$A$41="","",'Inmuebles'!$AK$41)</f>
        <v/>
      </c>
      <c r="E51" s="35">
        <f>IF('Inmuebles'!$A$41="","",'Inmuebles'!$AM$41)</f>
        <v/>
      </c>
    </row>
    <row r="52">
      <c r="A52" s="22">
        <f>IF('Inmuebles'!$A$42="","",'Inmuebles'!$A$42)</f>
        <v/>
      </c>
      <c r="B52" s="12">
        <f>IF('Inmuebles'!$A$42="","",'Inmuebles'!$D$42)</f>
        <v/>
      </c>
      <c r="C52" s="31">
        <f>IF('Inmuebles'!$A$42="","",'Inmuebles'!$Q$42)</f>
        <v/>
      </c>
      <c r="D52" s="31">
        <f>IF('Inmuebles'!$A$42="","",'Inmuebles'!$AK$42)</f>
        <v/>
      </c>
      <c r="E52" s="33">
        <f>IF('Inmuebles'!$A$42="","",'Inmuebles'!$AM$42)</f>
        <v/>
      </c>
    </row>
    <row r="53">
      <c r="A53" s="24">
        <f>IF('Inmuebles'!$A$43="","",'Inmuebles'!$A$43)</f>
        <v/>
      </c>
      <c r="B53" s="15">
        <f>IF('Inmuebles'!$A$43="","",'Inmuebles'!$D$43)</f>
        <v/>
      </c>
      <c r="C53" s="34">
        <f>IF('Inmuebles'!$A$43="","",'Inmuebles'!$Q$43)</f>
        <v/>
      </c>
      <c r="D53" s="34">
        <f>IF('Inmuebles'!$A$43="","",'Inmuebles'!$AK$43)</f>
        <v/>
      </c>
      <c r="E53" s="35">
        <f>IF('Inmuebles'!$A$43="","",'Inmuebles'!$AM$43)</f>
        <v/>
      </c>
    </row>
    <row r="54">
      <c r="A54" s="22">
        <f>IF('Inmuebles'!$A$44="","",'Inmuebles'!$A$44)</f>
        <v/>
      </c>
      <c r="B54" s="12">
        <f>IF('Inmuebles'!$A$44="","",'Inmuebles'!$D$44)</f>
        <v/>
      </c>
      <c r="C54" s="31">
        <f>IF('Inmuebles'!$A$44="","",'Inmuebles'!$Q$44)</f>
        <v/>
      </c>
      <c r="D54" s="31">
        <f>IF('Inmuebles'!$A$44="","",'Inmuebles'!$AK$44)</f>
        <v/>
      </c>
      <c r="E54" s="33">
        <f>IF('Inmuebles'!$A$44="","",'Inmuebles'!$AM$44)</f>
        <v/>
      </c>
    </row>
    <row r="55">
      <c r="A55" s="24">
        <f>IF('Inmuebles'!$A$45="","",'Inmuebles'!$A$45)</f>
        <v/>
      </c>
      <c r="B55" s="15">
        <f>IF('Inmuebles'!$A$45="","",'Inmuebles'!$D$45)</f>
        <v/>
      </c>
      <c r="C55" s="34">
        <f>IF('Inmuebles'!$A$45="","",'Inmuebles'!$Q$45)</f>
        <v/>
      </c>
      <c r="D55" s="34">
        <f>IF('Inmuebles'!$A$45="","",'Inmuebles'!$AK$45)</f>
        <v/>
      </c>
      <c r="E55" s="35">
        <f>IF('Inmuebles'!$A$45="","",'Inmuebles'!$AM$45)</f>
        <v/>
      </c>
    </row>
    <row r="56">
      <c r="A56" s="22">
        <f>IF('Inmuebles'!$A$46="","",'Inmuebles'!$A$46)</f>
        <v/>
      </c>
      <c r="B56" s="12">
        <f>IF('Inmuebles'!$A$46="","",'Inmuebles'!$D$46)</f>
        <v/>
      </c>
      <c r="C56" s="31">
        <f>IF('Inmuebles'!$A$46="","",'Inmuebles'!$Q$46)</f>
        <v/>
      </c>
      <c r="D56" s="31">
        <f>IF('Inmuebles'!$A$46="","",'Inmuebles'!$AK$46)</f>
        <v/>
      </c>
      <c r="E56" s="33">
        <f>IF('Inmuebles'!$A$46="","",'Inmuebles'!$AM$46)</f>
        <v/>
      </c>
    </row>
    <row r="57">
      <c r="A57" s="24">
        <f>IF('Inmuebles'!$A$47="","",'Inmuebles'!$A$47)</f>
        <v/>
      </c>
      <c r="B57" s="15">
        <f>IF('Inmuebles'!$A$47="","",'Inmuebles'!$D$47)</f>
        <v/>
      </c>
      <c r="C57" s="34">
        <f>IF('Inmuebles'!$A$47="","",'Inmuebles'!$Q$47)</f>
        <v/>
      </c>
      <c r="D57" s="34">
        <f>IF('Inmuebles'!$A$47="","",'Inmuebles'!$AK$47)</f>
        <v/>
      </c>
      <c r="E57" s="35">
        <f>IF('Inmuebles'!$A$47="","",'Inmuebles'!$AM$47)</f>
        <v/>
      </c>
    </row>
    <row r="58">
      <c r="A58" s="22">
        <f>IF('Inmuebles'!$A$48="","",'Inmuebles'!$A$48)</f>
        <v/>
      </c>
      <c r="B58" s="12">
        <f>IF('Inmuebles'!$A$48="","",'Inmuebles'!$D$48)</f>
        <v/>
      </c>
      <c r="C58" s="31">
        <f>IF('Inmuebles'!$A$48="","",'Inmuebles'!$Q$48)</f>
        <v/>
      </c>
      <c r="D58" s="31">
        <f>IF('Inmuebles'!$A$48="","",'Inmuebles'!$AK$48)</f>
        <v/>
      </c>
      <c r="E58" s="33">
        <f>IF('Inmuebles'!$A$48="","",'Inmuebles'!$AM$48)</f>
        <v/>
      </c>
    </row>
    <row r="59">
      <c r="A59" s="24">
        <f>IF('Inmuebles'!$A$49="","",'Inmuebles'!$A$49)</f>
        <v/>
      </c>
      <c r="B59" s="15">
        <f>IF('Inmuebles'!$A$49="","",'Inmuebles'!$D$49)</f>
        <v/>
      </c>
      <c r="C59" s="34">
        <f>IF('Inmuebles'!$A$49="","",'Inmuebles'!$Q$49)</f>
        <v/>
      </c>
      <c r="D59" s="34">
        <f>IF('Inmuebles'!$A$49="","",'Inmuebles'!$AK$49)</f>
        <v/>
      </c>
      <c r="E59" s="35">
        <f>IF('Inmuebles'!$A$49="","",'Inmuebles'!$AM$49)</f>
        <v/>
      </c>
    </row>
    <row r="60">
      <c r="A60" s="22">
        <f>IF('Inmuebles'!$A$50="","",'Inmuebles'!$A$50)</f>
        <v/>
      </c>
      <c r="B60" s="12">
        <f>IF('Inmuebles'!$A$50="","",'Inmuebles'!$D$50)</f>
        <v/>
      </c>
      <c r="C60" s="31">
        <f>IF('Inmuebles'!$A$50="","",'Inmuebles'!$Q$50)</f>
        <v/>
      </c>
      <c r="D60" s="31">
        <f>IF('Inmuebles'!$A$50="","",'Inmuebles'!$AK$50)</f>
        <v/>
      </c>
      <c r="E60" s="33">
        <f>IF('Inmuebles'!$A$50="","",'Inmuebles'!$AM$50)</f>
        <v/>
      </c>
    </row>
    <row r="61">
      <c r="A61" s="24">
        <f>IF('Inmuebles'!$A$51="","",'Inmuebles'!$A$51)</f>
        <v/>
      </c>
      <c r="B61" s="15">
        <f>IF('Inmuebles'!$A$51="","",'Inmuebles'!$D$51)</f>
        <v/>
      </c>
      <c r="C61" s="34">
        <f>IF('Inmuebles'!$A$51="","",'Inmuebles'!$Q$51)</f>
        <v/>
      </c>
      <c r="D61" s="34">
        <f>IF('Inmuebles'!$A$51="","",'Inmuebles'!$AK$51)</f>
        <v/>
      </c>
      <c r="E61" s="35">
        <f>IF('Inmuebles'!$A$51="","",'Inmuebles'!$AM$51)</f>
        <v/>
      </c>
    </row>
    <row r="62">
      <c r="A62" s="22">
        <f>IF('Inmuebles'!$A$52="","",'Inmuebles'!$A$52)</f>
        <v/>
      </c>
      <c r="B62" s="12">
        <f>IF('Inmuebles'!$A$52="","",'Inmuebles'!$D$52)</f>
        <v/>
      </c>
      <c r="C62" s="31">
        <f>IF('Inmuebles'!$A$52="","",'Inmuebles'!$Q$52)</f>
        <v/>
      </c>
      <c r="D62" s="31">
        <f>IF('Inmuebles'!$A$52="","",'Inmuebles'!$AK$52)</f>
        <v/>
      </c>
      <c r="E62" s="33">
        <f>IF('Inmuebles'!$A$52="","",'Inmuebles'!$AM$52)</f>
        <v/>
      </c>
    </row>
    <row r="63">
      <c r="A63" s="24">
        <f>IF('Inmuebles'!$A$53="","",'Inmuebles'!$A$53)</f>
        <v/>
      </c>
      <c r="B63" s="15">
        <f>IF('Inmuebles'!$A$53="","",'Inmuebles'!$D$53)</f>
        <v/>
      </c>
      <c r="C63" s="34">
        <f>IF('Inmuebles'!$A$53="","",'Inmuebles'!$Q$53)</f>
        <v/>
      </c>
      <c r="D63" s="34">
        <f>IF('Inmuebles'!$A$53="","",'Inmuebles'!$AK$53)</f>
        <v/>
      </c>
      <c r="E63" s="35">
        <f>IF('Inmuebles'!$A$53="","",'Inmuebles'!$AM$53)</f>
        <v/>
      </c>
    </row>
    <row r="64">
      <c r="A64" s="22">
        <f>IF('Inmuebles'!$A$54="","",'Inmuebles'!$A$54)</f>
        <v/>
      </c>
      <c r="B64" s="12">
        <f>IF('Inmuebles'!$A$54="","",'Inmuebles'!$D$54)</f>
        <v/>
      </c>
      <c r="C64" s="31">
        <f>IF('Inmuebles'!$A$54="","",'Inmuebles'!$Q$54)</f>
        <v/>
      </c>
      <c r="D64" s="31">
        <f>IF('Inmuebles'!$A$54="","",'Inmuebles'!$AK$54)</f>
        <v/>
      </c>
      <c r="E64" s="33">
        <f>IF('Inmuebles'!$A$54="","",'Inmuebles'!$AM$54)</f>
        <v/>
      </c>
    </row>
    <row r="65">
      <c r="A65" s="24">
        <f>IF('Inmuebles'!$A$55="","",'Inmuebles'!$A$55)</f>
        <v/>
      </c>
      <c r="B65" s="15">
        <f>IF('Inmuebles'!$A$55="","",'Inmuebles'!$D$55)</f>
        <v/>
      </c>
      <c r="C65" s="34">
        <f>IF('Inmuebles'!$A$55="","",'Inmuebles'!$Q$55)</f>
        <v/>
      </c>
      <c r="D65" s="34">
        <f>IF('Inmuebles'!$A$55="","",'Inmuebles'!$AK$55)</f>
        <v/>
      </c>
      <c r="E65" s="35">
        <f>IF('Inmuebles'!$A$55="","",'Inmuebles'!$AM$55)</f>
        <v/>
      </c>
    </row>
    <row r="66">
      <c r="A66" s="22">
        <f>IF('Inmuebles'!$A$56="","",'Inmuebles'!$A$56)</f>
        <v/>
      </c>
      <c r="B66" s="12">
        <f>IF('Inmuebles'!$A$56="","",'Inmuebles'!$D$56)</f>
        <v/>
      </c>
      <c r="C66" s="31">
        <f>IF('Inmuebles'!$A$56="","",'Inmuebles'!$Q$56)</f>
        <v/>
      </c>
      <c r="D66" s="31">
        <f>IF('Inmuebles'!$A$56="","",'Inmuebles'!$AK$56)</f>
        <v/>
      </c>
      <c r="E66" s="33">
        <f>IF('Inmuebles'!$A$56="","",'Inmuebles'!$AM$56)</f>
        <v/>
      </c>
    </row>
    <row r="67">
      <c r="A67" s="24">
        <f>IF('Inmuebles'!$A$57="","",'Inmuebles'!$A$57)</f>
        <v/>
      </c>
      <c r="B67" s="15">
        <f>IF('Inmuebles'!$A$57="","",'Inmuebles'!$D$57)</f>
        <v/>
      </c>
      <c r="C67" s="34">
        <f>IF('Inmuebles'!$A$57="","",'Inmuebles'!$Q$57)</f>
        <v/>
      </c>
      <c r="D67" s="34">
        <f>IF('Inmuebles'!$A$57="","",'Inmuebles'!$AK$57)</f>
        <v/>
      </c>
      <c r="E67" s="35">
        <f>IF('Inmuebles'!$A$57="","",'Inmuebles'!$AM$57)</f>
        <v/>
      </c>
    </row>
    <row r="68">
      <c r="A68" s="22">
        <f>IF('Inmuebles'!$A$58="","",'Inmuebles'!$A$58)</f>
        <v/>
      </c>
      <c r="B68" s="12">
        <f>IF('Inmuebles'!$A$58="","",'Inmuebles'!$D$58)</f>
        <v/>
      </c>
      <c r="C68" s="31">
        <f>IF('Inmuebles'!$A$58="","",'Inmuebles'!$Q$58)</f>
        <v/>
      </c>
      <c r="D68" s="31">
        <f>IF('Inmuebles'!$A$58="","",'Inmuebles'!$AK$58)</f>
        <v/>
      </c>
      <c r="E68" s="33">
        <f>IF('Inmuebles'!$A$58="","",'Inmuebles'!$AM$58)</f>
        <v/>
      </c>
    </row>
    <row r="69">
      <c r="A69" s="24">
        <f>IF('Inmuebles'!$A$59="","",'Inmuebles'!$A$59)</f>
        <v/>
      </c>
      <c r="B69" s="15">
        <f>IF('Inmuebles'!$A$59="","",'Inmuebles'!$D$59)</f>
        <v/>
      </c>
      <c r="C69" s="34">
        <f>IF('Inmuebles'!$A$59="","",'Inmuebles'!$Q$59)</f>
        <v/>
      </c>
      <c r="D69" s="34">
        <f>IF('Inmuebles'!$A$59="","",'Inmuebles'!$AK$59)</f>
        <v/>
      </c>
      <c r="E69" s="35">
        <f>IF('Inmuebles'!$A$59="","",'Inmuebles'!$AM$59)</f>
        <v/>
      </c>
    </row>
    <row r="70">
      <c r="A70" s="22">
        <f>IF('Inmuebles'!$A$60="","",'Inmuebles'!$A$60)</f>
        <v/>
      </c>
      <c r="B70" s="12">
        <f>IF('Inmuebles'!$A$60="","",'Inmuebles'!$D$60)</f>
        <v/>
      </c>
      <c r="C70" s="31">
        <f>IF('Inmuebles'!$A$60="","",'Inmuebles'!$Q$60)</f>
        <v/>
      </c>
      <c r="D70" s="31">
        <f>IF('Inmuebles'!$A$60="","",'Inmuebles'!$AK$60)</f>
        <v/>
      </c>
      <c r="E70" s="33">
        <f>IF('Inmuebles'!$A$60="","",'Inmuebles'!$AM$60)</f>
        <v/>
      </c>
    </row>
    <row r="71">
      <c r="A71" s="24">
        <f>IF('Inmuebles'!$A$61="","",'Inmuebles'!$A$61)</f>
        <v/>
      </c>
      <c r="B71" s="15">
        <f>IF('Inmuebles'!$A$61="","",'Inmuebles'!$D$61)</f>
        <v/>
      </c>
      <c r="C71" s="34">
        <f>IF('Inmuebles'!$A$61="","",'Inmuebles'!$Q$61)</f>
        <v/>
      </c>
      <c r="D71" s="34">
        <f>IF('Inmuebles'!$A$61="","",'Inmuebles'!$AK$61)</f>
        <v/>
      </c>
      <c r="E71" s="35">
        <f>IF('Inmuebles'!$A$61="","",'Inmuebles'!$AM$61)</f>
        <v/>
      </c>
    </row>
    <row r="72">
      <c r="A72" s="22">
        <f>IF('Inmuebles'!$A$62="","",'Inmuebles'!$A$62)</f>
        <v/>
      </c>
      <c r="B72" s="12">
        <f>IF('Inmuebles'!$A$62="","",'Inmuebles'!$D$62)</f>
        <v/>
      </c>
      <c r="C72" s="31">
        <f>IF('Inmuebles'!$A$62="","",'Inmuebles'!$Q$62)</f>
        <v/>
      </c>
      <c r="D72" s="31">
        <f>IF('Inmuebles'!$A$62="","",'Inmuebles'!$AK$62)</f>
        <v/>
      </c>
      <c r="E72" s="33">
        <f>IF('Inmuebles'!$A$62="","",'Inmuebles'!$AM$62)</f>
        <v/>
      </c>
    </row>
    <row r="73">
      <c r="A73" s="24">
        <f>IF('Inmuebles'!$A$63="","",'Inmuebles'!$A$63)</f>
        <v/>
      </c>
      <c r="B73" s="15">
        <f>IF('Inmuebles'!$A$63="","",'Inmuebles'!$D$63)</f>
        <v/>
      </c>
      <c r="C73" s="34">
        <f>IF('Inmuebles'!$A$63="","",'Inmuebles'!$Q$63)</f>
        <v/>
      </c>
      <c r="D73" s="34">
        <f>IF('Inmuebles'!$A$63="","",'Inmuebles'!$AK$63)</f>
        <v/>
      </c>
      <c r="E73" s="35">
        <f>IF('Inmuebles'!$A$63="","",'Inmuebles'!$AM$63)</f>
        <v/>
      </c>
    </row>
    <row r="74">
      <c r="A74" s="22">
        <f>IF('Inmuebles'!$A$64="","",'Inmuebles'!$A$64)</f>
        <v/>
      </c>
      <c r="B74" s="12">
        <f>IF('Inmuebles'!$A$64="","",'Inmuebles'!$D$64)</f>
        <v/>
      </c>
      <c r="C74" s="31">
        <f>IF('Inmuebles'!$A$64="","",'Inmuebles'!$Q$64)</f>
        <v/>
      </c>
      <c r="D74" s="31">
        <f>IF('Inmuebles'!$A$64="","",'Inmuebles'!$AK$64)</f>
        <v/>
      </c>
      <c r="E74" s="33">
        <f>IF('Inmuebles'!$A$64="","",'Inmuebles'!$AM$64)</f>
        <v/>
      </c>
    </row>
    <row r="75">
      <c r="A75" s="24">
        <f>IF('Inmuebles'!$A$65="","",'Inmuebles'!$A$65)</f>
        <v/>
      </c>
      <c r="B75" s="15">
        <f>IF('Inmuebles'!$A$65="","",'Inmuebles'!$D$65)</f>
        <v/>
      </c>
      <c r="C75" s="34">
        <f>IF('Inmuebles'!$A$65="","",'Inmuebles'!$Q$65)</f>
        <v/>
      </c>
      <c r="D75" s="34">
        <f>IF('Inmuebles'!$A$65="","",'Inmuebles'!$AK$65)</f>
        <v/>
      </c>
      <c r="E75" s="35">
        <f>IF('Inmuebles'!$A$65="","",'Inmuebles'!$AM$65)</f>
        <v/>
      </c>
    </row>
    <row r="76">
      <c r="A76" s="22">
        <f>IF('Inmuebles'!$A$66="","",'Inmuebles'!$A$66)</f>
        <v/>
      </c>
      <c r="B76" s="12">
        <f>IF('Inmuebles'!$A$66="","",'Inmuebles'!$D$66)</f>
        <v/>
      </c>
      <c r="C76" s="31">
        <f>IF('Inmuebles'!$A$66="","",'Inmuebles'!$Q$66)</f>
        <v/>
      </c>
      <c r="D76" s="31">
        <f>IF('Inmuebles'!$A$66="","",'Inmuebles'!$AK$66)</f>
        <v/>
      </c>
      <c r="E76" s="33">
        <f>IF('Inmuebles'!$A$66="","",'Inmuebles'!$AM$66)</f>
        <v/>
      </c>
    </row>
    <row r="77">
      <c r="A77" s="24">
        <f>IF('Inmuebles'!$A$67="","",'Inmuebles'!$A$67)</f>
        <v/>
      </c>
      <c r="B77" s="15">
        <f>IF('Inmuebles'!$A$67="","",'Inmuebles'!$D$67)</f>
        <v/>
      </c>
      <c r="C77" s="34">
        <f>IF('Inmuebles'!$A$67="","",'Inmuebles'!$Q$67)</f>
        <v/>
      </c>
      <c r="D77" s="34">
        <f>IF('Inmuebles'!$A$67="","",'Inmuebles'!$AK$67)</f>
        <v/>
      </c>
      <c r="E77" s="35">
        <f>IF('Inmuebles'!$A$67="","",'Inmuebles'!$AM$67)</f>
        <v/>
      </c>
    </row>
    <row r="78">
      <c r="A78" s="22">
        <f>IF('Inmuebles'!$A$68="","",'Inmuebles'!$A$68)</f>
        <v/>
      </c>
      <c r="B78" s="12">
        <f>IF('Inmuebles'!$A$68="","",'Inmuebles'!$D$68)</f>
        <v/>
      </c>
      <c r="C78" s="31">
        <f>IF('Inmuebles'!$A$68="","",'Inmuebles'!$Q$68)</f>
        <v/>
      </c>
      <c r="D78" s="31">
        <f>IF('Inmuebles'!$A$68="","",'Inmuebles'!$AK$68)</f>
        <v/>
      </c>
      <c r="E78" s="33">
        <f>IF('Inmuebles'!$A$68="","",'Inmuebles'!$AM$68)</f>
        <v/>
      </c>
    </row>
    <row r="79">
      <c r="A79" s="24">
        <f>IF('Inmuebles'!$A$69="","",'Inmuebles'!$A$69)</f>
        <v/>
      </c>
      <c r="B79" s="15">
        <f>IF('Inmuebles'!$A$69="","",'Inmuebles'!$D$69)</f>
        <v/>
      </c>
      <c r="C79" s="34">
        <f>IF('Inmuebles'!$A$69="","",'Inmuebles'!$Q$69)</f>
        <v/>
      </c>
      <c r="D79" s="34">
        <f>IF('Inmuebles'!$A$69="","",'Inmuebles'!$AK$69)</f>
        <v/>
      </c>
      <c r="E79" s="35">
        <f>IF('Inmuebles'!$A$69="","",'Inmuebles'!$AM$69)</f>
        <v/>
      </c>
    </row>
    <row r="80">
      <c r="A80" s="22">
        <f>IF('Inmuebles'!$A$70="","",'Inmuebles'!$A$70)</f>
        <v/>
      </c>
      <c r="B80" s="12">
        <f>IF('Inmuebles'!$A$70="","",'Inmuebles'!$D$70)</f>
        <v/>
      </c>
      <c r="C80" s="31">
        <f>IF('Inmuebles'!$A$70="","",'Inmuebles'!$Q$70)</f>
        <v/>
      </c>
      <c r="D80" s="31">
        <f>IF('Inmuebles'!$A$70="","",'Inmuebles'!$AK$70)</f>
        <v/>
      </c>
      <c r="E80" s="33">
        <f>IF('Inmuebles'!$A$70="","",'Inmuebles'!$AM$70)</f>
        <v/>
      </c>
    </row>
    <row r="81">
      <c r="A81" s="24">
        <f>IF('Inmuebles'!$A$71="","",'Inmuebles'!$A$71)</f>
        <v/>
      </c>
      <c r="B81" s="15">
        <f>IF('Inmuebles'!$A$71="","",'Inmuebles'!$D$71)</f>
        <v/>
      </c>
      <c r="C81" s="34">
        <f>IF('Inmuebles'!$A$71="","",'Inmuebles'!$Q$71)</f>
        <v/>
      </c>
      <c r="D81" s="34">
        <f>IF('Inmuebles'!$A$71="","",'Inmuebles'!$AK$71)</f>
        <v/>
      </c>
      <c r="E81" s="35">
        <f>IF('Inmuebles'!$A$71="","",'Inmuebles'!$AM$71)</f>
        <v/>
      </c>
    </row>
    <row r="82">
      <c r="A82" s="22">
        <f>IF('Inmuebles'!$A$72="","",'Inmuebles'!$A$72)</f>
        <v/>
      </c>
      <c r="B82" s="12">
        <f>IF('Inmuebles'!$A$72="","",'Inmuebles'!$D$72)</f>
        <v/>
      </c>
      <c r="C82" s="31">
        <f>IF('Inmuebles'!$A$72="","",'Inmuebles'!$Q$72)</f>
        <v/>
      </c>
      <c r="D82" s="31">
        <f>IF('Inmuebles'!$A$72="","",'Inmuebles'!$AK$72)</f>
        <v/>
      </c>
      <c r="E82" s="33">
        <f>IF('Inmuebles'!$A$72="","",'Inmuebles'!$AM$72)</f>
        <v/>
      </c>
    </row>
    <row r="83">
      <c r="A83" s="24">
        <f>IF('Inmuebles'!$A$73="","",'Inmuebles'!$A$73)</f>
        <v/>
      </c>
      <c r="B83" s="15">
        <f>IF('Inmuebles'!$A$73="","",'Inmuebles'!$D$73)</f>
        <v/>
      </c>
      <c r="C83" s="34">
        <f>IF('Inmuebles'!$A$73="","",'Inmuebles'!$Q$73)</f>
        <v/>
      </c>
      <c r="D83" s="34">
        <f>IF('Inmuebles'!$A$73="","",'Inmuebles'!$AK$73)</f>
        <v/>
      </c>
      <c r="E83" s="35">
        <f>IF('Inmuebles'!$A$73="","",'Inmuebles'!$AM$73)</f>
        <v/>
      </c>
    </row>
    <row r="84">
      <c r="A84" s="22">
        <f>IF('Inmuebles'!$A$74="","",'Inmuebles'!$A$74)</f>
        <v/>
      </c>
      <c r="B84" s="12">
        <f>IF('Inmuebles'!$A$74="","",'Inmuebles'!$D$74)</f>
        <v/>
      </c>
      <c r="C84" s="31">
        <f>IF('Inmuebles'!$A$74="","",'Inmuebles'!$Q$74)</f>
        <v/>
      </c>
      <c r="D84" s="31">
        <f>IF('Inmuebles'!$A$74="","",'Inmuebles'!$AK$74)</f>
        <v/>
      </c>
      <c r="E84" s="33">
        <f>IF('Inmuebles'!$A$74="","",'Inmuebles'!$AM$74)</f>
        <v/>
      </c>
    </row>
    <row r="85">
      <c r="A85" s="24">
        <f>IF('Inmuebles'!$A$75="","",'Inmuebles'!$A$75)</f>
        <v/>
      </c>
      <c r="B85" s="15">
        <f>IF('Inmuebles'!$A$75="","",'Inmuebles'!$D$75)</f>
        <v/>
      </c>
      <c r="C85" s="34">
        <f>IF('Inmuebles'!$A$75="","",'Inmuebles'!$Q$75)</f>
        <v/>
      </c>
      <c r="D85" s="34">
        <f>IF('Inmuebles'!$A$75="","",'Inmuebles'!$AK$75)</f>
        <v/>
      </c>
      <c r="E85" s="35">
        <f>IF('Inmuebles'!$A$75="","",'Inmuebles'!$AM$75)</f>
        <v/>
      </c>
    </row>
    <row r="86">
      <c r="A86" s="22">
        <f>IF('Inmuebles'!$A$76="","",'Inmuebles'!$A$76)</f>
        <v/>
      </c>
      <c r="B86" s="12">
        <f>IF('Inmuebles'!$A$76="","",'Inmuebles'!$D$76)</f>
        <v/>
      </c>
      <c r="C86" s="31">
        <f>IF('Inmuebles'!$A$76="","",'Inmuebles'!$Q$76)</f>
        <v/>
      </c>
      <c r="D86" s="31">
        <f>IF('Inmuebles'!$A$76="","",'Inmuebles'!$AK$76)</f>
        <v/>
      </c>
      <c r="E86" s="33">
        <f>IF('Inmuebles'!$A$76="","",'Inmuebles'!$AM$76)</f>
        <v/>
      </c>
    </row>
    <row r="87">
      <c r="A87" s="24">
        <f>IF('Inmuebles'!$A$77="","",'Inmuebles'!$A$77)</f>
        <v/>
      </c>
      <c r="B87" s="15">
        <f>IF('Inmuebles'!$A$77="","",'Inmuebles'!$D$77)</f>
        <v/>
      </c>
      <c r="C87" s="34">
        <f>IF('Inmuebles'!$A$77="","",'Inmuebles'!$Q$77)</f>
        <v/>
      </c>
      <c r="D87" s="34">
        <f>IF('Inmuebles'!$A$77="","",'Inmuebles'!$AK$77)</f>
        <v/>
      </c>
      <c r="E87" s="35">
        <f>IF('Inmuebles'!$A$77="","",'Inmuebles'!$AM$77)</f>
        <v/>
      </c>
    </row>
    <row r="88">
      <c r="A88" s="22">
        <f>IF('Inmuebles'!$A$78="","",'Inmuebles'!$A$78)</f>
        <v/>
      </c>
      <c r="B88" s="12">
        <f>IF('Inmuebles'!$A$78="","",'Inmuebles'!$D$78)</f>
        <v/>
      </c>
      <c r="C88" s="31">
        <f>IF('Inmuebles'!$A$78="","",'Inmuebles'!$Q$78)</f>
        <v/>
      </c>
      <c r="D88" s="31">
        <f>IF('Inmuebles'!$A$78="","",'Inmuebles'!$AK$78)</f>
        <v/>
      </c>
      <c r="E88" s="33">
        <f>IF('Inmuebles'!$A$78="","",'Inmuebles'!$AM$78)</f>
        <v/>
      </c>
    </row>
    <row r="89">
      <c r="A89" s="24">
        <f>IF('Inmuebles'!$A$79="","",'Inmuebles'!$A$79)</f>
        <v/>
      </c>
      <c r="B89" s="15">
        <f>IF('Inmuebles'!$A$79="","",'Inmuebles'!$D$79)</f>
        <v/>
      </c>
      <c r="C89" s="34">
        <f>IF('Inmuebles'!$A$79="","",'Inmuebles'!$Q$79)</f>
        <v/>
      </c>
      <c r="D89" s="34">
        <f>IF('Inmuebles'!$A$79="","",'Inmuebles'!$AK$79)</f>
        <v/>
      </c>
      <c r="E89" s="35">
        <f>IF('Inmuebles'!$A$79="","",'Inmuebles'!$AM$79)</f>
        <v/>
      </c>
    </row>
    <row r="90">
      <c r="A90" s="22">
        <f>IF('Inmuebles'!$A$80="","",'Inmuebles'!$A$80)</f>
        <v/>
      </c>
      <c r="B90" s="12">
        <f>IF('Inmuebles'!$A$80="","",'Inmuebles'!$D$80)</f>
        <v/>
      </c>
      <c r="C90" s="31">
        <f>IF('Inmuebles'!$A$80="","",'Inmuebles'!$Q$80)</f>
        <v/>
      </c>
      <c r="D90" s="31">
        <f>IF('Inmuebles'!$A$80="","",'Inmuebles'!$AK$80)</f>
        <v/>
      </c>
      <c r="E90" s="33">
        <f>IF('Inmuebles'!$A$80="","",'Inmuebles'!$AM$80)</f>
        <v/>
      </c>
    </row>
    <row r="91">
      <c r="A91" s="24">
        <f>IF('Inmuebles'!$A$81="","",'Inmuebles'!$A$81)</f>
        <v/>
      </c>
      <c r="B91" s="15">
        <f>IF('Inmuebles'!$A$81="","",'Inmuebles'!$D$81)</f>
        <v/>
      </c>
      <c r="C91" s="34">
        <f>IF('Inmuebles'!$A$81="","",'Inmuebles'!$Q$81)</f>
        <v/>
      </c>
      <c r="D91" s="34">
        <f>IF('Inmuebles'!$A$81="","",'Inmuebles'!$AK$81)</f>
        <v/>
      </c>
      <c r="E91" s="35">
        <f>IF('Inmuebles'!$A$81="","",'Inmuebles'!$AM$81)</f>
        <v/>
      </c>
    </row>
    <row r="92">
      <c r="A92" s="22">
        <f>IF('Inmuebles'!$A$82="","",'Inmuebles'!$A$82)</f>
        <v/>
      </c>
      <c r="B92" s="12">
        <f>IF('Inmuebles'!$A$82="","",'Inmuebles'!$D$82)</f>
        <v/>
      </c>
      <c r="C92" s="31">
        <f>IF('Inmuebles'!$A$82="","",'Inmuebles'!$Q$82)</f>
        <v/>
      </c>
      <c r="D92" s="31">
        <f>IF('Inmuebles'!$A$82="","",'Inmuebles'!$AK$82)</f>
        <v/>
      </c>
      <c r="E92" s="33">
        <f>IF('Inmuebles'!$A$82="","",'Inmuebles'!$AM$82)</f>
        <v/>
      </c>
    </row>
    <row r="93">
      <c r="A93" s="24">
        <f>IF('Inmuebles'!$A$83="","",'Inmuebles'!$A$83)</f>
        <v/>
      </c>
      <c r="B93" s="15">
        <f>IF('Inmuebles'!$A$83="","",'Inmuebles'!$D$83)</f>
        <v/>
      </c>
      <c r="C93" s="34">
        <f>IF('Inmuebles'!$A$83="","",'Inmuebles'!$Q$83)</f>
        <v/>
      </c>
      <c r="D93" s="34">
        <f>IF('Inmuebles'!$A$83="","",'Inmuebles'!$AK$83)</f>
        <v/>
      </c>
      <c r="E93" s="35">
        <f>IF('Inmuebles'!$A$83="","",'Inmuebles'!$AM$83)</f>
        <v/>
      </c>
    </row>
    <row r="94">
      <c r="A94" s="22">
        <f>IF('Inmuebles'!$A$84="","",'Inmuebles'!$A$84)</f>
        <v/>
      </c>
      <c r="B94" s="12">
        <f>IF('Inmuebles'!$A$84="","",'Inmuebles'!$D$84)</f>
        <v/>
      </c>
      <c r="C94" s="31">
        <f>IF('Inmuebles'!$A$84="","",'Inmuebles'!$Q$84)</f>
        <v/>
      </c>
      <c r="D94" s="31">
        <f>IF('Inmuebles'!$A$84="","",'Inmuebles'!$AK$84)</f>
        <v/>
      </c>
      <c r="E94" s="33">
        <f>IF('Inmuebles'!$A$84="","",'Inmuebles'!$AM$84)</f>
        <v/>
      </c>
    </row>
    <row r="95">
      <c r="A95" s="24">
        <f>IF('Inmuebles'!$A$85="","",'Inmuebles'!$A$85)</f>
        <v/>
      </c>
      <c r="B95" s="15">
        <f>IF('Inmuebles'!$A$85="","",'Inmuebles'!$D$85)</f>
        <v/>
      </c>
      <c r="C95" s="34">
        <f>IF('Inmuebles'!$A$85="","",'Inmuebles'!$Q$85)</f>
        <v/>
      </c>
      <c r="D95" s="34">
        <f>IF('Inmuebles'!$A$85="","",'Inmuebles'!$AK$85)</f>
        <v/>
      </c>
      <c r="E95" s="35">
        <f>IF('Inmuebles'!$A$85="","",'Inmuebles'!$AM$85)</f>
        <v/>
      </c>
    </row>
    <row r="96">
      <c r="A96" s="22">
        <f>IF('Inmuebles'!$A$86="","",'Inmuebles'!$A$86)</f>
        <v/>
      </c>
      <c r="B96" s="12">
        <f>IF('Inmuebles'!$A$86="","",'Inmuebles'!$D$86)</f>
        <v/>
      </c>
      <c r="C96" s="31">
        <f>IF('Inmuebles'!$A$86="","",'Inmuebles'!$Q$86)</f>
        <v/>
      </c>
      <c r="D96" s="31">
        <f>IF('Inmuebles'!$A$86="","",'Inmuebles'!$AK$86)</f>
        <v/>
      </c>
      <c r="E96" s="33">
        <f>IF('Inmuebles'!$A$86="","",'Inmuebles'!$AM$86)</f>
        <v/>
      </c>
    </row>
    <row r="97">
      <c r="A97" s="24">
        <f>IF('Inmuebles'!$A$87="","",'Inmuebles'!$A$87)</f>
        <v/>
      </c>
      <c r="B97" s="15">
        <f>IF('Inmuebles'!$A$87="","",'Inmuebles'!$D$87)</f>
        <v/>
      </c>
      <c r="C97" s="34">
        <f>IF('Inmuebles'!$A$87="","",'Inmuebles'!$Q$87)</f>
        <v/>
      </c>
      <c r="D97" s="34">
        <f>IF('Inmuebles'!$A$87="","",'Inmuebles'!$AK$87)</f>
        <v/>
      </c>
      <c r="E97" s="35">
        <f>IF('Inmuebles'!$A$87="","",'Inmuebles'!$AM$87)</f>
        <v/>
      </c>
    </row>
    <row r="98">
      <c r="A98" s="22">
        <f>IF('Inmuebles'!$A$88="","",'Inmuebles'!$A$88)</f>
        <v/>
      </c>
      <c r="B98" s="12">
        <f>IF('Inmuebles'!$A$88="","",'Inmuebles'!$D$88)</f>
        <v/>
      </c>
      <c r="C98" s="31">
        <f>IF('Inmuebles'!$A$88="","",'Inmuebles'!$Q$88)</f>
        <v/>
      </c>
      <c r="D98" s="31">
        <f>IF('Inmuebles'!$A$88="","",'Inmuebles'!$AK$88)</f>
        <v/>
      </c>
      <c r="E98" s="33">
        <f>IF('Inmuebles'!$A$88="","",'Inmuebles'!$AM$88)</f>
        <v/>
      </c>
    </row>
    <row r="99">
      <c r="A99" s="24">
        <f>IF('Inmuebles'!$A$89="","",'Inmuebles'!$A$89)</f>
        <v/>
      </c>
      <c r="B99" s="15">
        <f>IF('Inmuebles'!$A$89="","",'Inmuebles'!$D$89)</f>
        <v/>
      </c>
      <c r="C99" s="34">
        <f>IF('Inmuebles'!$A$89="","",'Inmuebles'!$Q$89)</f>
        <v/>
      </c>
      <c r="D99" s="34">
        <f>IF('Inmuebles'!$A$89="","",'Inmuebles'!$AK$89)</f>
        <v/>
      </c>
      <c r="E99" s="35">
        <f>IF('Inmuebles'!$A$89="","",'Inmuebles'!$AM$89)</f>
        <v/>
      </c>
    </row>
    <row r="100">
      <c r="A100" s="22">
        <f>IF('Inmuebles'!$A$90="","",'Inmuebles'!$A$90)</f>
        <v/>
      </c>
      <c r="B100" s="12">
        <f>IF('Inmuebles'!$A$90="","",'Inmuebles'!$D$90)</f>
        <v/>
      </c>
      <c r="C100" s="31">
        <f>IF('Inmuebles'!$A$90="","",'Inmuebles'!$Q$90)</f>
        <v/>
      </c>
      <c r="D100" s="31">
        <f>IF('Inmuebles'!$A$90="","",'Inmuebles'!$AK$90)</f>
        <v/>
      </c>
      <c r="E100" s="33">
        <f>IF('Inmuebles'!$A$90="","",'Inmuebles'!$AM$90)</f>
        <v/>
      </c>
    </row>
    <row r="101">
      <c r="A101" s="24">
        <f>IF('Inmuebles'!$A$91="","",'Inmuebles'!$A$91)</f>
        <v/>
      </c>
      <c r="B101" s="15">
        <f>IF('Inmuebles'!$A$91="","",'Inmuebles'!$D$91)</f>
        <v/>
      </c>
      <c r="C101" s="34">
        <f>IF('Inmuebles'!$A$91="","",'Inmuebles'!$Q$91)</f>
        <v/>
      </c>
      <c r="D101" s="34">
        <f>IF('Inmuebles'!$A$91="","",'Inmuebles'!$AK$91)</f>
        <v/>
      </c>
      <c r="E101" s="35">
        <f>IF('Inmuebles'!$A$91="","",'Inmuebles'!$AM$91)</f>
        <v/>
      </c>
    </row>
    <row r="102">
      <c r="A102" s="22">
        <f>IF('Inmuebles'!$A$92="","",'Inmuebles'!$A$92)</f>
        <v/>
      </c>
      <c r="B102" s="12">
        <f>IF('Inmuebles'!$A$92="","",'Inmuebles'!$D$92)</f>
        <v/>
      </c>
      <c r="C102" s="31">
        <f>IF('Inmuebles'!$A$92="","",'Inmuebles'!$Q$92)</f>
        <v/>
      </c>
      <c r="D102" s="31">
        <f>IF('Inmuebles'!$A$92="","",'Inmuebles'!$AK$92)</f>
        <v/>
      </c>
      <c r="E102" s="33">
        <f>IF('Inmuebles'!$A$92="","",'Inmuebles'!$AM$92)</f>
        <v/>
      </c>
    </row>
    <row r="103">
      <c r="A103" s="24">
        <f>IF('Inmuebles'!$A$93="","",'Inmuebles'!$A$93)</f>
        <v/>
      </c>
      <c r="B103" s="15">
        <f>IF('Inmuebles'!$A$93="","",'Inmuebles'!$D$93)</f>
        <v/>
      </c>
      <c r="C103" s="34">
        <f>IF('Inmuebles'!$A$93="","",'Inmuebles'!$Q$93)</f>
        <v/>
      </c>
      <c r="D103" s="34">
        <f>IF('Inmuebles'!$A$93="","",'Inmuebles'!$AK$93)</f>
        <v/>
      </c>
      <c r="E103" s="35">
        <f>IF('Inmuebles'!$A$93="","",'Inmuebles'!$AM$93)</f>
        <v/>
      </c>
    </row>
    <row r="104">
      <c r="A104" s="22">
        <f>IF('Inmuebles'!$A$94="","",'Inmuebles'!$A$94)</f>
        <v/>
      </c>
      <c r="B104" s="12">
        <f>IF('Inmuebles'!$A$94="","",'Inmuebles'!$D$94)</f>
        <v/>
      </c>
      <c r="C104" s="31">
        <f>IF('Inmuebles'!$A$94="","",'Inmuebles'!$Q$94)</f>
        <v/>
      </c>
      <c r="D104" s="31">
        <f>IF('Inmuebles'!$A$94="","",'Inmuebles'!$AK$94)</f>
        <v/>
      </c>
      <c r="E104" s="33">
        <f>IF('Inmuebles'!$A$94="","",'Inmuebles'!$AM$94)</f>
        <v/>
      </c>
    </row>
    <row r="105">
      <c r="A105" s="24">
        <f>IF('Inmuebles'!$A$95="","",'Inmuebles'!$A$95)</f>
        <v/>
      </c>
      <c r="B105" s="15">
        <f>IF('Inmuebles'!$A$95="","",'Inmuebles'!$D$95)</f>
        <v/>
      </c>
      <c r="C105" s="34">
        <f>IF('Inmuebles'!$A$95="","",'Inmuebles'!$Q$95)</f>
        <v/>
      </c>
      <c r="D105" s="34">
        <f>IF('Inmuebles'!$A$95="","",'Inmuebles'!$AK$95)</f>
        <v/>
      </c>
      <c r="E105" s="35">
        <f>IF('Inmuebles'!$A$95="","",'Inmuebles'!$AM$95)</f>
        <v/>
      </c>
    </row>
    <row r="106">
      <c r="A106" s="22">
        <f>IF('Inmuebles'!$A$96="","",'Inmuebles'!$A$96)</f>
        <v/>
      </c>
      <c r="B106" s="12">
        <f>IF('Inmuebles'!$A$96="","",'Inmuebles'!$D$96)</f>
        <v/>
      </c>
      <c r="C106" s="31">
        <f>IF('Inmuebles'!$A$96="","",'Inmuebles'!$Q$96)</f>
        <v/>
      </c>
      <c r="D106" s="31">
        <f>IF('Inmuebles'!$A$96="","",'Inmuebles'!$AK$96)</f>
        <v/>
      </c>
      <c r="E106" s="33">
        <f>IF('Inmuebles'!$A$96="","",'Inmuebles'!$AM$96)</f>
        <v/>
      </c>
    </row>
    <row r="107">
      <c r="A107" s="24">
        <f>IF('Inmuebles'!$A$97="","",'Inmuebles'!$A$97)</f>
        <v/>
      </c>
      <c r="B107" s="15">
        <f>IF('Inmuebles'!$A$97="","",'Inmuebles'!$D$97)</f>
        <v/>
      </c>
      <c r="C107" s="34">
        <f>IF('Inmuebles'!$A$97="","",'Inmuebles'!$Q$97)</f>
        <v/>
      </c>
      <c r="D107" s="34">
        <f>IF('Inmuebles'!$A$97="","",'Inmuebles'!$AK$97)</f>
        <v/>
      </c>
      <c r="E107" s="35">
        <f>IF('Inmuebles'!$A$97="","",'Inmuebles'!$AM$97)</f>
        <v/>
      </c>
    </row>
    <row r="108">
      <c r="A108" s="22">
        <f>IF('Inmuebles'!$A$98="","",'Inmuebles'!$A$98)</f>
        <v/>
      </c>
      <c r="B108" s="12">
        <f>IF('Inmuebles'!$A$98="","",'Inmuebles'!$D$98)</f>
        <v/>
      </c>
      <c r="C108" s="31">
        <f>IF('Inmuebles'!$A$98="","",'Inmuebles'!$Q$98)</f>
        <v/>
      </c>
      <c r="D108" s="31">
        <f>IF('Inmuebles'!$A$98="","",'Inmuebles'!$AK$98)</f>
        <v/>
      </c>
      <c r="E108" s="33">
        <f>IF('Inmuebles'!$A$98="","",'Inmuebles'!$AM$98)</f>
        <v/>
      </c>
    </row>
    <row r="109">
      <c r="A109" s="24">
        <f>IF('Inmuebles'!$A$99="","",'Inmuebles'!$A$99)</f>
        <v/>
      </c>
      <c r="B109" s="15">
        <f>IF('Inmuebles'!$A$99="","",'Inmuebles'!$D$99)</f>
        <v/>
      </c>
      <c r="C109" s="34">
        <f>IF('Inmuebles'!$A$99="","",'Inmuebles'!$Q$99)</f>
        <v/>
      </c>
      <c r="D109" s="34">
        <f>IF('Inmuebles'!$A$99="","",'Inmuebles'!$AK$99)</f>
        <v/>
      </c>
      <c r="E109" s="35">
        <f>IF('Inmuebles'!$A$99="","",'Inmuebles'!$AM$99)</f>
        <v/>
      </c>
    </row>
    <row r="110">
      <c r="A110" s="22">
        <f>IF('Inmuebles'!$A$100="","",'Inmuebles'!$A$100)</f>
        <v/>
      </c>
      <c r="B110" s="12">
        <f>IF('Inmuebles'!$A$100="","",'Inmuebles'!$D$100)</f>
        <v/>
      </c>
      <c r="C110" s="31">
        <f>IF('Inmuebles'!$A$100="","",'Inmuebles'!$Q$100)</f>
        <v/>
      </c>
      <c r="D110" s="31">
        <f>IF('Inmuebles'!$A$100="","",'Inmuebles'!$AK$100)</f>
        <v/>
      </c>
      <c r="E110" s="33">
        <f>IF('Inmuebles'!$A$100="","",'Inmuebles'!$AM$100)</f>
        <v/>
      </c>
    </row>
    <row r="111">
      <c r="A111" s="24">
        <f>IF('Inmuebles'!$A$101="","",'Inmuebles'!$A$101)</f>
        <v/>
      </c>
      <c r="B111" s="15">
        <f>IF('Inmuebles'!$A$101="","",'Inmuebles'!$D$101)</f>
        <v/>
      </c>
      <c r="C111" s="34">
        <f>IF('Inmuebles'!$A$101="","",'Inmuebles'!$Q$101)</f>
        <v/>
      </c>
      <c r="D111" s="34">
        <f>IF('Inmuebles'!$A$101="","",'Inmuebles'!$AK$101)</f>
        <v/>
      </c>
      <c r="E111" s="35">
        <f>IF('Inmuebles'!$A$101="","",'Inmuebles'!$AM$101)</f>
        <v/>
      </c>
    </row>
    <row r="112">
      <c r="A112" s="22">
        <f>IF('Inmuebles'!$A$102="","",'Inmuebles'!$A$102)</f>
        <v/>
      </c>
      <c r="B112" s="12">
        <f>IF('Inmuebles'!$A$102="","",'Inmuebles'!$D$102)</f>
        <v/>
      </c>
      <c r="C112" s="31">
        <f>IF('Inmuebles'!$A$102="","",'Inmuebles'!$Q$102)</f>
        <v/>
      </c>
      <c r="D112" s="31">
        <f>IF('Inmuebles'!$A$102="","",'Inmuebles'!$AK$102)</f>
        <v/>
      </c>
      <c r="E112" s="33">
        <f>IF('Inmuebles'!$A$102="","",'Inmuebles'!$AM$102)</f>
        <v/>
      </c>
    </row>
    <row r="113">
      <c r="A113" s="24">
        <f>IF('Inmuebles'!$A$103="","",'Inmuebles'!$A$103)</f>
        <v/>
      </c>
      <c r="B113" s="15">
        <f>IF('Inmuebles'!$A$103="","",'Inmuebles'!$D$103)</f>
        <v/>
      </c>
      <c r="C113" s="34">
        <f>IF('Inmuebles'!$A$103="","",'Inmuebles'!$Q$103)</f>
        <v/>
      </c>
      <c r="D113" s="34">
        <f>IF('Inmuebles'!$A$103="","",'Inmuebles'!$AK$103)</f>
        <v/>
      </c>
      <c r="E113" s="35">
        <f>IF('Inmuebles'!$A$103="","",'Inmuebles'!$AM$103)</f>
        <v/>
      </c>
    </row>
  </sheetData>
  <autoFilter ref="A13:E113"/>
  <mergeCells count="1">
    <mergeCell ref="A1:H1"/>
  </mergeCells>
  <conditionalFormatting sqref="E14:E113">
    <cfRule type="expression" priority="1" dxfId="0" stopIfTrue="1">
      <formula>AND($E14&lt;&gt;"",$E14&gt;=0.05)</formula>
    </cfRule>
    <cfRule type="expression" priority="2" dxfId="1" stopIfTrue="1">
      <formula>AND($E14&lt;&gt;"",$E14&lt;0.03)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0F766E"/>
    <outlinePr summaryBelow="1" summaryRight="1"/>
    <pageSetUpPr/>
  </sheetPr>
  <dimension ref="A1:C1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58" customWidth="1" min="2" max="2"/>
    <col width="50" customWidth="1" min="3" max="3"/>
  </cols>
  <sheetData>
    <row r="1" ht="28" customHeight="1">
      <c r="A1" s="1" t="inlineStr">
        <is>
          <t>Guía de uso y criterios orientativos</t>
        </is>
      </c>
    </row>
    <row r="2"/>
    <row r="3">
      <c r="A3" s="2" t="inlineStr">
        <is>
          <t>Elemento</t>
        </is>
      </c>
      <c r="B3" s="2" t="inlineStr">
        <is>
          <t>Explicación</t>
        </is>
      </c>
      <c r="C3" s="2" t="inlineStr">
        <is>
          <t>Uso recomendado</t>
        </is>
      </c>
    </row>
    <row r="4" ht="48" customHeight="1">
      <c r="A4" s="26" t="inlineStr">
        <is>
          <t>Hoja Inmuebles</t>
        </is>
      </c>
      <c r="B4" s="12" t="inlineStr">
        <is>
          <t>Registra cada piso destinado a alquiler residencial. Hay 100 filas preparadas para introducir nuevos inmuebles.</t>
        </is>
      </c>
      <c r="C4" s="12" t="inlineStr">
        <is>
          <t>Complete las celdas amarillas; las celdas sin fondo amarillo contienen cálculos automáticos.</t>
        </is>
      </c>
    </row>
    <row r="5" ht="48" customHeight="1">
      <c r="A5" s="27" t="inlineStr">
        <is>
          <t>Celdas amarillas</t>
        </is>
      </c>
      <c r="B5" s="15" t="inlineStr">
        <is>
          <t>Son datos de entrada editables: compra, gastos iniciales, renta prevista, ocupación, gastos anuales, destino y tipo marginal.</t>
        </is>
      </c>
      <c r="C5" s="15" t="inlineStr">
        <is>
          <t>Revise los importes con facturas, recibos y previsiones realistas de alquiler.</t>
        </is>
      </c>
    </row>
    <row r="6" ht="48" customHeight="1">
      <c r="A6" s="26" t="inlineStr">
        <is>
          <t>Inversión total</t>
        </is>
      </c>
      <c r="B6" s="12" t="inlineStr">
        <is>
          <t>Suma el precio de compra, ITP o IVA y AJD, notaría y registro, reforma y mobiliario.</t>
        </is>
      </c>
      <c r="C6" s="12" t="inlineStr">
        <is>
          <t>Es la base utilizada para calcular la rentabilidad bruta y la rentabilidad neta.</t>
        </is>
      </c>
    </row>
    <row r="7" ht="48" customHeight="1">
      <c r="A7" s="27" t="inlineStr">
        <is>
          <t>Rentabilidad bruta</t>
        </is>
      </c>
      <c r="B7" s="15" t="inlineStr">
        <is>
          <t>Relaciona los ingresos brutos anuales con la inversión total, antes de deducir los gastos del inmueble.</t>
        </is>
      </c>
      <c r="C7" s="15" t="inlineStr">
        <is>
          <t>Úsela para una primera comparación comercial entre pisos.</t>
        </is>
      </c>
    </row>
    <row r="8" ht="48" customHeight="1">
      <c r="A8" s="26" t="inlineStr">
        <is>
          <t>Rentabilidad neta</t>
        </is>
      </c>
      <c r="B8" s="12" t="inlineStr">
        <is>
          <t>Relaciona el beneficio neto anual estimado con la inversión total, después de gastos deducibles e IRPF estimado.</t>
        </is>
      </c>
      <c r="C8" s="12" t="inlineStr">
        <is>
          <t>Es el indicador principal para valorar la sostenibilidad económica del alquiler.</t>
        </is>
      </c>
    </row>
    <row r="9" ht="48" customHeight="1">
      <c r="A9" s="27" t="inlineStr">
        <is>
          <t>IRPF orientativo</t>
        </is>
      </c>
      <c r="B9" s="15" t="inlineStr">
        <is>
          <t>La reducción del 60% se aplica en el modelo cuando se selecciona Vivienda habitual. El tipo marginal es editable.</t>
        </is>
      </c>
      <c r="C9" s="15" t="inlineStr">
        <is>
          <t>La base e impuesto son estimaciones orientativas y deben contrastarse con la situación personal del propietario.</t>
        </is>
      </c>
    </row>
    <row r="10" ht="48" customHeight="1">
      <c r="A10" s="26" t="inlineStr">
        <is>
          <t>Gastos deducibles</t>
        </is>
      </c>
      <c r="B10" s="12" t="inlineStr">
        <is>
          <t>Incluyen comunidad, IBI, seguro, mantenimiento, gestión, suministros, intereses hipotecarios y amortización fiscal estimada del 3%.</t>
        </is>
      </c>
      <c r="C10" s="12" t="inlineStr">
        <is>
          <t>Introduzca únicamente gastos vinculados al inmueble y conserve la documentación justificativa.</t>
        </is>
      </c>
    </row>
    <row r="11" ht="48" customHeight="1">
      <c r="A11" s="27" t="inlineStr">
        <is>
          <t>ITP, IVA y AJD</t>
        </is>
      </c>
      <c r="B11" s="15" t="inlineStr">
        <is>
          <t>Para vivienda usada suele considerarse ITP; para obra nueva pueden intervenir IVA y AJD según el caso.</t>
        </is>
      </c>
      <c r="C11" s="15" t="inlineStr">
        <is>
          <t>Introduzca el coste realmente soportado en la operación, sin asumir tipos automáticos.</t>
        </is>
      </c>
    </row>
    <row r="12" ht="48" customHeight="1">
      <c r="A12" s="26" t="inlineStr">
        <is>
          <t>Fianza de alquiler</t>
        </is>
      </c>
      <c r="B12" s="12" t="inlineStr">
        <is>
          <t>En vivienda habitual la fianza habitual es una mensualidad, además del depósito que pueda exigir el organismo autonómico.</t>
        </is>
      </c>
      <c r="C12" s="12" t="inlineStr">
        <is>
          <t>La fianza no se incluye como ingreso anual ni como gasto deducible en este modelo de rentabilidad.</t>
        </is>
      </c>
    </row>
    <row r="13" ht="48" customHeight="1">
      <c r="A13" s="27" t="inlineStr">
        <is>
          <t>Validación fiscal</t>
        </is>
      </c>
      <c r="B13" s="15" t="inlineStr">
        <is>
          <t>Los cálculos fiscales, la reducción aplicable y los gastos deducibles deben validarse con la Agencia Tributaria o un profesional.</t>
        </is>
      </c>
      <c r="C13" s="15" t="inlineStr">
        <is>
          <t>Utilice este libro como herramienta de planificación y comparación, no como declaración tributaria.</t>
        </is>
      </c>
    </row>
  </sheetData>
  <autoFilter ref="A3:C13"/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2026-09-07T11:27:12Z</dcterms:created>
  <dcterms:modified xmlns:dcterms="http://purl.org/dc/terms/" xmlns:xsi="http://www.w3.org/2001/XMLSchema-instance" xsi:type="dcterms:W3CDTF">2026-09-07T11:27:12Z</dcterms:modified>
</cp:coreProperties>
</file>