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astos_Deducibles" sheetId="1" state="visible" r:id="rId1"/>
    <sheet xmlns:r="http://schemas.openxmlformats.org/officeDocument/2006/relationships" name="Resumen_IRPF" sheetId="2" state="visible" r:id="rId2"/>
    <sheet xmlns:r="http://schemas.openxmlformats.org/officeDocument/2006/relationships" name="Instruccion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YYYY"/>
    <numFmt numFmtId="165" formatCode="#.##0,00 &quot;€&quot;"/>
    <numFmt numFmtId="166" formatCode="0,00%"/>
    <numFmt numFmtId="167" formatCode="#.##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4"/>
    </font>
    <font>
      <name val="Calibri"/>
      <i val="1"/>
      <color rgb="006B7280"/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C8102E"/>
      </patternFill>
    </fill>
    <fill>
      <patternFill patternType="solid">
        <fgColor rgb="00FFFBEB"/>
      </patternFill>
    </fill>
  </fills>
  <borders count="3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 style="thin">
        <color rgb="00D1D5DB"/>
      </left>
      <bottom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 wrapText="1"/>
    </xf>
    <xf numFmtId="164" fontId="2" fillId="3" borderId="1" applyAlignment="1" pivotButton="0" quotePrefix="0" xfId="0">
      <alignment horizontal="center" vertical="center" wrapText="1"/>
    </xf>
    <xf numFmtId="165" fontId="2" fillId="3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center" vertical="center" wrapText="1"/>
    </xf>
    <xf numFmtId="166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left" vertical="center" wrapText="1"/>
    </xf>
    <xf numFmtId="164" fontId="2" fillId="4" borderId="1" applyAlignment="1" pivotButton="0" quotePrefix="0" xfId="0">
      <alignment horizontal="center" vertical="center" wrapText="1"/>
    </xf>
    <xf numFmtId="165" fontId="2" fillId="4" borderId="1" applyAlignment="1" pivotButton="0" quotePrefix="0" xfId="0">
      <alignment horizontal="right" vertical="center"/>
    </xf>
    <xf numFmtId="0" fontId="2" fillId="4" borderId="1" applyAlignment="1" pivotButton="0" quotePrefix="0" xfId="0">
      <alignment horizontal="center" vertical="center" wrapText="1"/>
    </xf>
    <xf numFmtId="166" fontId="2" fillId="4" borderId="1" applyAlignment="1" pivotButton="0" quotePrefix="0" xfId="0">
      <alignment horizontal="center" vertical="center" wrapText="1"/>
    </xf>
    <xf numFmtId="0" fontId="1" fillId="2" borderId="1" pivotButton="0" quotePrefix="0" xfId="0"/>
    <xf numFmtId="0" fontId="0" fillId="2" borderId="1" pivotButton="0" quotePrefix="0" xfId="0"/>
    <xf numFmtId="165" fontId="1" fillId="2" borderId="1" applyAlignment="1" pivotButton="0" quotePrefix="0" xfId="0">
      <alignment horizontal="right" vertical="center"/>
    </xf>
    <xf numFmtId="0" fontId="4" fillId="2" borderId="0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 wrapText="1"/>
    </xf>
    <xf numFmtId="165" fontId="2" fillId="6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right" vertical="center"/>
    </xf>
    <xf numFmtId="167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right" vertical="center"/>
    </xf>
    <xf numFmtId="167" fontId="2" fillId="4" borderId="1" applyAlignment="1" pivotButton="0" quotePrefix="0" xfId="0">
      <alignment horizontal="center" vertical="center" wrapText="1"/>
    </xf>
    <xf numFmtId="166" fontId="1" fillId="2" borderId="1" applyAlignment="1" pivotButton="0" quotePrefix="0" xfId="0">
      <alignment horizontal="center" vertical="center" wrapText="1"/>
    </xf>
    <xf numFmtId="167" fontId="1" fillId="2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right" vertical="center"/>
    </xf>
    <xf numFmtId="165" fontId="0" fillId="4" borderId="1" applyAlignment="1" pivotButton="0" quotePrefix="0" xfId="0">
      <alignment horizontal="right" vertical="center"/>
    </xf>
    <xf numFmtId="0" fontId="2" fillId="0" borderId="2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left" vertical="center" wrapText="1"/>
    </xf>
    <xf numFmtId="0" fontId="1" fillId="5" borderId="2" applyAlignment="1" pivotButton="0" quotePrefix="0" xfId="0">
      <alignment horizontal="left" vertical="center" wrapText="1"/>
    </xf>
    <xf numFmtId="0" fontId="5" fillId="5" borderId="0" applyAlignment="1" pivotButton="0" quotePrefix="0" xfId="0">
      <alignment horizontal="left" vertical="center" wrapText="1"/>
    </xf>
    <xf numFmtId="164" fontId="2" fillId="3" borderId="1" applyAlignment="1" pivotButton="0" quotePrefix="0" xfId="0">
      <alignment horizontal="center" vertical="center" wrapText="1"/>
    </xf>
    <xf numFmtId="165" fontId="2" fillId="3" borderId="1" applyAlignment="1" pivotButton="0" quotePrefix="0" xfId="0">
      <alignment horizontal="right" vertical="center"/>
    </xf>
    <xf numFmtId="166" fontId="2" fillId="3" borderId="1" applyAlignment="1" pivotButton="0" quotePrefix="0" xfId="0">
      <alignment horizontal="center" vertical="center" wrapText="1"/>
    </xf>
    <xf numFmtId="164" fontId="2" fillId="4" borderId="1" applyAlignment="1" pivotButton="0" quotePrefix="0" xfId="0">
      <alignment horizontal="center" vertical="center" wrapText="1"/>
    </xf>
    <xf numFmtId="165" fontId="2" fillId="4" borderId="1" applyAlignment="1" pivotButton="0" quotePrefix="0" xfId="0">
      <alignment horizontal="right" vertical="center"/>
    </xf>
    <xf numFmtId="166" fontId="2" fillId="4" borderId="1" applyAlignment="1" pivotButton="0" quotePrefix="0" xfId="0">
      <alignment horizontal="center" vertical="center" wrapText="1"/>
    </xf>
    <xf numFmtId="165" fontId="1" fillId="2" borderId="1" applyAlignment="1" pivotButton="0" quotePrefix="0" xfId="0">
      <alignment horizontal="right" vertical="center"/>
    </xf>
    <xf numFmtId="165" fontId="2" fillId="6" borderId="1" applyAlignment="1" pivotButton="0" quotePrefix="0" xfId="0">
      <alignment horizontal="right" vertical="center"/>
    </xf>
    <xf numFmtId="167" fontId="2" fillId="3" borderId="1" applyAlignment="1" pivotButton="0" quotePrefix="0" xfId="0">
      <alignment horizontal="center" vertical="center" wrapText="1"/>
    </xf>
    <xf numFmtId="167" fontId="2" fillId="4" borderId="1" applyAlignment="1" pivotButton="0" quotePrefix="0" xfId="0">
      <alignment horizontal="center" vertical="center" wrapText="1"/>
    </xf>
    <xf numFmtId="166" fontId="1" fillId="2" borderId="1" applyAlignment="1" pivotButton="0" quotePrefix="0" xfId="0">
      <alignment horizontal="center" vertical="center" wrapText="1"/>
    </xf>
    <xf numFmtId="167" fontId="1" fillId="2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right" vertical="center"/>
    </xf>
    <xf numFmtId="165" fontId="0" fillId="4" borderId="1" applyAlignment="1" pivotButton="0" quotePrefix="0" xfId="0">
      <alignment horizontal="right" vertical="center"/>
    </xf>
  </cellXfs>
  <cellStyles count="1">
    <cellStyle name="Normal" xfId="0" builtinId="0" hidden="0"/>
  </cellStyles>
  <dxfs count="2">
    <dxf>
      <fill>
        <patternFill patternType="solid">
          <fgColor rgb="00DCFCE7"/>
        </patternFill>
      </fill>
    </dxf>
    <dxf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Gastos Deducibles por Categoría Fiscal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'Resumen_IRPF'!B13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'Resumen_IRPF'!$A$14:$A$22</f>
            </numRef>
          </cat>
          <val>
            <numRef>
              <f>'Resumen_IRPF'!$B$14:$B$22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Categoría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Euros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Gastos Deducibles por Inmueble</a:t>
            </a:r>
          </a:p>
        </rich>
      </tx>
    </title>
    <plotArea>
      <pieChart>
        <varyColors val="1"/>
        <ser>
          <idx val="0"/>
          <order val="0"/>
          <tx>
            <strRef>
              <f>'Resumen_IRPF'!F3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'Resumen_IRPF'!$A$4:$A$9</f>
            </numRef>
          </cat>
          <val>
            <numRef>
              <f>'Resumen_IRPF'!$F$4:$F$9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Evolución Mensual Gastos Deducibles 2026</a:t>
            </a:r>
          </a:p>
        </rich>
      </tx>
    </title>
    <plotArea>
      <lineChart>
        <grouping val="standard"/>
        <ser>
          <idx val="0"/>
          <order val="0"/>
          <tx>
            <strRef>
              <f>'Resumen_IRPF'!E13</f>
            </strRef>
          </tx>
          <spPr>
            <a:ln xmlns:a="http://schemas.openxmlformats.org/drawingml/2006/main" w="20000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'Resumen_IRPF'!$D$14:$D$25</f>
            </numRef>
          </cat>
          <val>
            <numRef>
              <f>'Resumen_IRPF'!$E$14:$E$25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Euros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6</col>
      <colOff>0</colOff>
      <row>12</row>
      <rowOff>0</rowOff>
    </from>
    <ext cx="57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30</row>
      <rowOff>0</rowOff>
    </from>
    <ext cx="576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6</col>
      <colOff>0</colOff>
      <row>48</row>
      <rowOff>0</rowOff>
    </from>
    <ext cx="576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20" customWidth="1" min="3" max="3"/>
    <col width="13" customWidth="1" min="4" max="4"/>
    <col width="20" customWidth="1" min="5" max="5"/>
    <col width="28" customWidth="1" min="6" max="6"/>
    <col width="14" customWidth="1" min="7" max="7"/>
    <col width="22" customWidth="1" min="8" max="8"/>
    <col width="18" customWidth="1" min="9" max="9"/>
    <col width="28" customWidth="1" min="10" max="10"/>
    <col width="16" customWidth="1" min="11" max="11"/>
    <col width="22" customWidth="1" min="12" max="12"/>
    <col width="14" customWidth="1" min="13" max="13"/>
    <col width="10" customWidth="1" min="14" max="14"/>
    <col width="14" customWidth="1" min="15" max="15"/>
    <col width="18" customWidth="1" min="16" max="16"/>
    <col width="15" customWidth="1" min="17" max="17"/>
    <col width="12" customWidth="1" min="18" max="18"/>
    <col width="12" customWidth="1" min="19" max="19"/>
    <col width="16" customWidth="1" min="20" max="20"/>
    <col width="28" customWidth="1" min="21" max="21"/>
    <col width="10" customWidth="1" min="22" max="22"/>
  </cols>
  <sheetData>
    <row r="1" ht="36" customHeight="1">
      <c r="A1" s="1" t="inlineStr">
        <is>
          <t>ID Registro</t>
        </is>
      </c>
      <c r="B1" s="1" t="inlineStr">
        <is>
          <t>Fecha gasto</t>
        </is>
      </c>
      <c r="C1" s="1" t="inlineStr">
        <is>
          <t>Propietario</t>
        </is>
      </c>
      <c r="D1" s="1" t="inlineStr">
        <is>
          <t>NIF</t>
        </is>
      </c>
      <c r="E1" s="1" t="inlineStr">
        <is>
          <t>Inquilino</t>
        </is>
      </c>
      <c r="F1" s="1" t="inlineStr">
        <is>
          <t>Dirección inmueble</t>
        </is>
      </c>
      <c r="G1" s="1" t="inlineStr">
        <is>
          <t>Ciudad</t>
        </is>
      </c>
      <c r="H1" s="1" t="inlineStr">
        <is>
          <t>Referencia catastral</t>
        </is>
      </c>
      <c r="I1" s="1" t="inlineStr">
        <is>
          <t>Tipo de alquiler</t>
        </is>
      </c>
      <c r="J1" s="1" t="inlineStr">
        <is>
          <t>Concepto gasto</t>
        </is>
      </c>
      <c r="K1" s="1" t="inlineStr">
        <is>
          <t>Categoría fiscal</t>
        </is>
      </c>
      <c r="L1" s="1" t="inlineStr">
        <is>
          <t>Proveedor</t>
        </is>
      </c>
      <c r="M1" s="1" t="inlineStr">
        <is>
          <t>Base imponible</t>
        </is>
      </c>
      <c r="N1" s="1" t="inlineStr">
        <is>
          <t>IVA</t>
        </is>
      </c>
      <c r="O1" s="1" t="inlineStr">
        <is>
          <t>Importe total</t>
        </is>
      </c>
      <c r="P1" s="1" t="inlineStr">
        <is>
          <t>Pagado por</t>
        </is>
      </c>
      <c r="Q1" s="1" t="inlineStr">
        <is>
          <t>Mes imputación</t>
        </is>
      </c>
      <c r="R1" s="1" t="inlineStr">
        <is>
          <t>¿Deducible?</t>
        </is>
      </c>
      <c r="S1" s="1" t="inlineStr">
        <is>
          <t>% deducible</t>
        </is>
      </c>
      <c r="T1" s="1" t="inlineStr">
        <is>
          <t>Importe deducible</t>
        </is>
      </c>
      <c r="U1" s="1" t="inlineStr">
        <is>
          <t>Observaciones</t>
        </is>
      </c>
      <c r="V1" s="1" t="inlineStr">
        <is>
          <t>Año fiscal</t>
        </is>
      </c>
    </row>
    <row r="2" ht="20" customHeight="1">
      <c r="A2" s="2" t="inlineStr">
        <is>
          <t>GD-001</t>
        </is>
      </c>
      <c r="B2" s="30" t="n">
        <v>46037</v>
      </c>
      <c r="C2" s="2" t="inlineStr">
        <is>
          <t>María García</t>
        </is>
      </c>
      <c r="D2" s="2" t="inlineStr">
        <is>
          <t>12345678Z</t>
        </is>
      </c>
      <c r="E2" s="2" t="inlineStr">
        <is>
          <t>Paco Iglesias</t>
        </is>
      </c>
      <c r="F2" s="2" t="inlineStr">
        <is>
          <t>Calle Mayor 12 3ºB</t>
        </is>
      </c>
      <c r="G2" s="2" t="inlineStr">
        <is>
          <t>Madrid</t>
        </is>
      </c>
      <c r="H2" s="2" t="inlineStr">
        <is>
          <t>2800101VK47C0001TU</t>
        </is>
      </c>
      <c r="I2" s="2" t="inlineStr">
        <is>
          <t>vivienda habitual</t>
        </is>
      </c>
      <c r="J2" s="2" t="inlineStr">
        <is>
          <t>Cuota comunidad enero</t>
        </is>
      </c>
      <c r="K2" s="2" t="inlineStr">
        <is>
          <t>comunidad</t>
        </is>
      </c>
      <c r="L2" s="2" t="inlineStr">
        <is>
          <t>Comunidad Prop. Calle Mayor</t>
        </is>
      </c>
      <c r="M2" s="31" t="n">
        <v>85</v>
      </c>
      <c r="N2" s="31" t="n">
        <v>0</v>
      </c>
      <c r="O2" s="31">
        <f>M2+N2</f>
        <v/>
      </c>
      <c r="P2" s="2" t="inlineStr">
        <is>
          <t>María García</t>
        </is>
      </c>
      <c r="Q2" s="2" t="inlineStr">
        <is>
          <t>Enero</t>
        </is>
      </c>
      <c r="R2" s="5">
        <f>IF(OR(K2="multa",K2="sanción"),"No","Sí")</f>
        <v/>
      </c>
      <c r="S2" s="32">
        <f>IF(K2="amortización",0.03,IF(OR(K2="multa",K2="sanción"),0,1))</f>
        <v/>
      </c>
      <c r="T2" s="31">
        <f>O2*S2</f>
        <v/>
      </c>
      <c r="U2" s="2" t="inlineStr">
        <is>
          <t>Cuota mensual comunidad</t>
        </is>
      </c>
      <c r="V2" s="5">
        <f>YEAR(B2)</f>
        <v/>
      </c>
    </row>
    <row r="3">
      <c r="A3" s="7" t="inlineStr">
        <is>
          <t>GD-002</t>
        </is>
      </c>
      <c r="B3" s="33" t="n">
        <v>46042</v>
      </c>
      <c r="C3" s="7" t="inlineStr">
        <is>
          <t>María García</t>
        </is>
      </c>
      <c r="D3" s="7" t="inlineStr">
        <is>
          <t>12345678Z</t>
        </is>
      </c>
      <c r="E3" s="7" t="inlineStr">
        <is>
          <t>Paco Iglesias</t>
        </is>
      </c>
      <c r="F3" s="7" t="inlineStr">
        <is>
          <t>Calle Mayor 12 3ºB</t>
        </is>
      </c>
      <c r="G3" s="7" t="inlineStr">
        <is>
          <t>Madrid</t>
        </is>
      </c>
      <c r="H3" s="7" t="inlineStr">
        <is>
          <t>2800101VK47C0001TU</t>
        </is>
      </c>
      <c r="I3" s="7" t="inlineStr">
        <is>
          <t>vivienda habitual</t>
        </is>
      </c>
      <c r="J3" s="7" t="inlineStr">
        <is>
          <t>IBI 2026 fraccionado</t>
        </is>
      </c>
      <c r="K3" s="7" t="inlineStr">
        <is>
          <t>IBI</t>
        </is>
      </c>
      <c r="L3" s="7" t="inlineStr">
        <is>
          <t>Ayuntamiento de Madrid</t>
        </is>
      </c>
      <c r="M3" s="34" t="n">
        <v>420</v>
      </c>
      <c r="N3" s="34" t="n">
        <v>0</v>
      </c>
      <c r="O3" s="34">
        <f>M3+N3</f>
        <v/>
      </c>
      <c r="P3" s="7" t="inlineStr">
        <is>
          <t>María García</t>
        </is>
      </c>
      <c r="Q3" s="7" t="inlineStr">
        <is>
          <t>Enero</t>
        </is>
      </c>
      <c r="R3" s="10">
        <f>IF(OR(K3="multa",K3="sanción"),"No","Sí")</f>
        <v/>
      </c>
      <c r="S3" s="35">
        <f>IF(K3="amortización",0.03,IF(OR(K3="multa",K3="sanción"),0,1))</f>
        <v/>
      </c>
      <c r="T3" s="34">
        <f>O3*S3</f>
        <v/>
      </c>
      <c r="U3" s="7" t="inlineStr">
        <is>
          <t>Pago fraccionado IBI 2026</t>
        </is>
      </c>
      <c r="V3" s="10">
        <f>YEAR(B3)</f>
        <v/>
      </c>
    </row>
    <row r="4">
      <c r="A4" s="2" t="inlineStr">
        <is>
          <t>GD-003</t>
        </is>
      </c>
      <c r="B4" s="30" t="n">
        <v>46058</v>
      </c>
      <c r="C4" s="2" t="inlineStr">
        <is>
          <t>Antonio López</t>
        </is>
      </c>
      <c r="D4" s="2" t="inlineStr">
        <is>
          <t>87654321X</t>
        </is>
      </c>
      <c r="E4" s="2" t="inlineStr">
        <is>
          <t>Lucía Moreno</t>
        </is>
      </c>
      <c r="F4" s="2" t="inlineStr">
        <is>
          <t>Av. Diagonal 405</t>
        </is>
      </c>
      <c r="G4" s="2" t="inlineStr">
        <is>
          <t>Barcelona</t>
        </is>
      </c>
      <c r="H4" s="2" t="inlineStr">
        <is>
          <t>0804104DF38B0003PB</t>
        </is>
      </c>
      <c r="I4" s="2" t="inlineStr">
        <is>
          <t>vivienda habitual</t>
        </is>
      </c>
      <c r="J4" s="2" t="inlineStr">
        <is>
          <t>Seguro hogar e impago</t>
        </is>
      </c>
      <c r="K4" s="2" t="inlineStr">
        <is>
          <t>seguro</t>
        </is>
      </c>
      <c r="L4" s="2" t="inlineStr">
        <is>
          <t>Mapfre Seguros</t>
        </is>
      </c>
      <c r="M4" s="31" t="n">
        <v>380</v>
      </c>
      <c r="N4" s="31" t="n">
        <v>0</v>
      </c>
      <c r="O4" s="31">
        <f>M4+N4</f>
        <v/>
      </c>
      <c r="P4" s="2" t="inlineStr">
        <is>
          <t>Antonio López</t>
        </is>
      </c>
      <c r="Q4" s="2" t="inlineStr">
        <is>
          <t>Febrero</t>
        </is>
      </c>
      <c r="R4" s="5">
        <f>IF(OR(K4="multa",K4="sanción"),"No","Sí")</f>
        <v/>
      </c>
      <c r="S4" s="32">
        <f>IF(K4="amortización",0.03,IF(OR(K4="multa",K4="sanción"),0,1))</f>
        <v/>
      </c>
      <c r="T4" s="31">
        <f>O4*S4</f>
        <v/>
      </c>
      <c r="U4" s="2" t="inlineStr">
        <is>
          <t>Prima anual seguro multirriesgo</t>
        </is>
      </c>
      <c r="V4" s="5">
        <f>YEAR(B4)</f>
        <v/>
      </c>
    </row>
    <row r="5">
      <c r="A5" s="7" t="inlineStr">
        <is>
          <t>GD-004</t>
        </is>
      </c>
      <c r="B5" s="33" t="n">
        <v>46071</v>
      </c>
      <c r="C5" s="7" t="inlineStr">
        <is>
          <t>Carmen Ruiz</t>
        </is>
      </c>
      <c r="D5" s="7" t="inlineStr">
        <is>
          <t>11223344M</t>
        </is>
      </c>
      <c r="E5" s="7" t="inlineStr">
        <is>
          <t>Tomás Vega</t>
        </is>
      </c>
      <c r="F5" s="7" t="inlineStr">
        <is>
          <t>Calle Sierpes 8</t>
        </is>
      </c>
      <c r="G5" s="7" t="inlineStr">
        <is>
          <t>Sevilla</t>
        </is>
      </c>
      <c r="H5" s="7" t="inlineStr">
        <is>
          <t>4109107TG34F0008SJ</t>
        </is>
      </c>
      <c r="I5" s="7" t="inlineStr">
        <is>
          <t>temporada</t>
        </is>
      </c>
      <c r="J5" s="7" t="inlineStr">
        <is>
          <t>Reparación caldera</t>
        </is>
      </c>
      <c r="K5" s="7" t="inlineStr">
        <is>
          <t>reparaciones</t>
        </is>
      </c>
      <c r="L5" s="7" t="inlineStr">
        <is>
          <t>Instalaciones Rodríguez SL</t>
        </is>
      </c>
      <c r="M5" s="34" t="n">
        <v>320</v>
      </c>
      <c r="N5" s="34" t="n">
        <v>67.2</v>
      </c>
      <c r="O5" s="34">
        <f>M5+N5</f>
        <v/>
      </c>
      <c r="P5" s="7" t="inlineStr">
        <is>
          <t>Carmen Ruiz</t>
        </is>
      </c>
      <c r="Q5" s="7" t="inlineStr">
        <is>
          <t>Febrero</t>
        </is>
      </c>
      <c r="R5" s="10">
        <f>IF(OR(K5="multa",K5="sanción"),"No","Sí")</f>
        <v/>
      </c>
      <c r="S5" s="35">
        <f>IF(K5="amortización",0.03,IF(OR(K5="multa",K5="sanción"),0,1))</f>
        <v/>
      </c>
      <c r="T5" s="34">
        <f>O5*S5</f>
        <v/>
      </c>
      <c r="U5" s="7" t="inlineStr">
        <is>
          <t>Sustitución caldera rota</t>
        </is>
      </c>
      <c r="V5" s="10">
        <f>YEAR(B5)</f>
        <v/>
      </c>
    </row>
    <row r="6">
      <c r="A6" s="2" t="inlineStr">
        <is>
          <t>GD-005</t>
        </is>
      </c>
      <c r="B6" s="30" t="n">
        <v>46091</v>
      </c>
      <c r="C6" s="2" t="inlineStr">
        <is>
          <t>José Martínez</t>
        </is>
      </c>
      <c r="D6" s="2" t="inlineStr">
        <is>
          <t>55667788K</t>
        </is>
      </c>
      <c r="E6" s="2" t="inlineStr">
        <is>
          <t>Ana Blanco</t>
        </is>
      </c>
      <c r="F6" s="2" t="inlineStr">
        <is>
          <t>Calle Colón 22</t>
        </is>
      </c>
      <c r="G6" s="2" t="inlineStr">
        <is>
          <t>Valencia</t>
        </is>
      </c>
      <c r="H6" s="2" t="inlineStr">
        <is>
          <t>4625012YJ27J0001IB</t>
        </is>
      </c>
      <c r="I6" s="2" t="inlineStr">
        <is>
          <t>vivienda habitual</t>
        </is>
      </c>
      <c r="J6" s="2" t="inlineStr">
        <is>
          <t>Intereses hipoteca marzo</t>
        </is>
      </c>
      <c r="K6" s="2" t="inlineStr">
        <is>
          <t>intereses</t>
        </is>
      </c>
      <c r="L6" s="2" t="inlineStr">
        <is>
          <t>Banco Santander</t>
        </is>
      </c>
      <c r="M6" s="31" t="n">
        <v>198.5</v>
      </c>
      <c r="N6" s="31" t="n">
        <v>0</v>
      </c>
      <c r="O6" s="31">
        <f>M6+N6</f>
        <v/>
      </c>
      <c r="P6" s="2" t="inlineStr">
        <is>
          <t>José Martínez</t>
        </is>
      </c>
      <c r="Q6" s="2" t="inlineStr">
        <is>
          <t>Marzo</t>
        </is>
      </c>
      <c r="R6" s="5">
        <f>IF(OR(K6="multa",K6="sanción"),"No","Sí")</f>
        <v/>
      </c>
      <c r="S6" s="32">
        <f>IF(K6="amortización",0.03,IF(OR(K6="multa",K6="sanción"),0,1))</f>
        <v/>
      </c>
      <c r="T6" s="31">
        <f>O6*S6</f>
        <v/>
      </c>
      <c r="U6" s="2" t="inlineStr">
        <is>
          <t>Intereses préstamo hipotecario</t>
        </is>
      </c>
      <c r="V6" s="5">
        <f>YEAR(B6)</f>
        <v/>
      </c>
    </row>
    <row r="7">
      <c r="A7" s="7" t="inlineStr">
        <is>
          <t>GD-006</t>
        </is>
      </c>
      <c r="B7" s="33" t="n">
        <v>46103</v>
      </c>
      <c r="C7" s="7" t="inlineStr">
        <is>
          <t>Laura Fernández</t>
        </is>
      </c>
      <c r="D7" s="7" t="inlineStr">
        <is>
          <t>33445566P</t>
        </is>
      </c>
      <c r="E7" s="7" t="inlineStr">
        <is>
          <t>Roberto Díaz</t>
        </is>
      </c>
      <c r="F7" s="7" t="inlineStr">
        <is>
          <t>Paseo de la Castellana 180</t>
        </is>
      </c>
      <c r="G7" s="7" t="inlineStr">
        <is>
          <t>Madrid</t>
        </is>
      </c>
      <c r="H7" s="7" t="inlineStr">
        <is>
          <t>2800701NB19G0006KH</t>
        </is>
      </c>
      <c r="I7" s="7" t="inlineStr">
        <is>
          <t>local</t>
        </is>
      </c>
      <c r="J7" s="7" t="inlineStr">
        <is>
          <t>Amortización inmueble</t>
        </is>
      </c>
      <c r="K7" s="7" t="inlineStr">
        <is>
          <t>amortización</t>
        </is>
      </c>
      <c r="L7" s="7" t="inlineStr">
        <is>
          <t>Cálculo propio</t>
        </is>
      </c>
      <c r="M7" s="34" t="n">
        <v>5200</v>
      </c>
      <c r="N7" s="34" t="n">
        <v>0</v>
      </c>
      <c r="O7" s="34">
        <f>M7+N7</f>
        <v/>
      </c>
      <c r="P7" s="7" t="inlineStr">
        <is>
          <t>Laura Fernández</t>
        </is>
      </c>
      <c r="Q7" s="7" t="inlineStr">
        <is>
          <t>Marzo</t>
        </is>
      </c>
      <c r="R7" s="10">
        <f>IF(OR(K7="multa",K7="sanción"),"No","Sí")</f>
        <v/>
      </c>
      <c r="S7" s="35">
        <f>IF(K7="amortización",0.03,IF(OR(K7="multa",K7="sanción"),0,1))</f>
        <v/>
      </c>
      <c r="T7" s="34">
        <f>O7*S7</f>
        <v/>
      </c>
      <c r="U7" s="7" t="inlineStr">
        <is>
          <t>3% s/valor construcción catastral</t>
        </is>
      </c>
      <c r="V7" s="10">
        <f>YEAR(B7)</f>
        <v/>
      </c>
    </row>
    <row r="8">
      <c r="A8" s="2" t="inlineStr">
        <is>
          <t>GD-007</t>
        </is>
      </c>
      <c r="B8" s="30" t="n">
        <v>46120</v>
      </c>
      <c r="C8" s="2" t="inlineStr">
        <is>
          <t>Manuel Sánchez</t>
        </is>
      </c>
      <c r="D8" s="2" t="inlineStr">
        <is>
          <t>44556677T</t>
        </is>
      </c>
      <c r="E8" s="2" t="inlineStr">
        <is>
          <t>Elena Castro</t>
        </is>
      </c>
      <c r="F8" s="2" t="inlineStr">
        <is>
          <t>Calle Larios 15</t>
        </is>
      </c>
      <c r="G8" s="2" t="inlineStr">
        <is>
          <t>Málaga</t>
        </is>
      </c>
      <c r="H8" s="2" t="inlineStr">
        <is>
          <t>2905201UF55E0003PX</t>
        </is>
      </c>
      <c r="I8" s="2" t="inlineStr">
        <is>
          <t>vivienda habitual</t>
        </is>
      </c>
      <c r="J8" s="2" t="inlineStr">
        <is>
          <t>Honorarios gestor</t>
        </is>
      </c>
      <c r="K8" s="2" t="inlineStr">
        <is>
          <t>gestión</t>
        </is>
      </c>
      <c r="L8" s="2" t="inlineStr">
        <is>
          <t>Gestoría Málaga Sur SL</t>
        </is>
      </c>
      <c r="M8" s="31" t="n">
        <v>150</v>
      </c>
      <c r="N8" s="31" t="n">
        <v>31.5</v>
      </c>
      <c r="O8" s="31">
        <f>M8+N8</f>
        <v/>
      </c>
      <c r="P8" s="2" t="inlineStr">
        <is>
          <t>Manuel Sánchez</t>
        </is>
      </c>
      <c r="Q8" s="2" t="inlineStr">
        <is>
          <t>Abril</t>
        </is>
      </c>
      <c r="R8" s="5">
        <f>IF(OR(K8="multa",K8="sanción"),"No","Sí")</f>
        <v/>
      </c>
      <c r="S8" s="32">
        <f>IF(K8="amortización",0.03,IF(OR(K8="multa",K8="sanción"),0,1))</f>
        <v/>
      </c>
      <c r="T8" s="31">
        <f>O8*S8</f>
        <v/>
      </c>
      <c r="U8" s="2" t="inlineStr">
        <is>
          <t>Gestión declaración renta</t>
        </is>
      </c>
      <c r="V8" s="5">
        <f>YEAR(B8)</f>
        <v/>
      </c>
    </row>
    <row r="9">
      <c r="A9" s="7" t="inlineStr">
        <is>
          <t>GD-008</t>
        </is>
      </c>
      <c r="B9" s="33" t="n">
        <v>46137</v>
      </c>
      <c r="C9" s="7" t="inlineStr">
        <is>
          <t>María García</t>
        </is>
      </c>
      <c r="D9" s="7" t="inlineStr">
        <is>
          <t>12345678Z</t>
        </is>
      </c>
      <c r="E9" s="7" t="inlineStr">
        <is>
          <t>Paco Iglesias</t>
        </is>
      </c>
      <c r="F9" s="7" t="inlineStr">
        <is>
          <t>Calle Mayor 12 3ºB</t>
        </is>
      </c>
      <c r="G9" s="7" t="inlineStr">
        <is>
          <t>Madrid</t>
        </is>
      </c>
      <c r="H9" s="7" t="inlineStr">
        <is>
          <t>2800101VK47C0001TU</t>
        </is>
      </c>
      <c r="I9" s="7" t="inlineStr">
        <is>
          <t>vivienda habitual</t>
        </is>
      </c>
      <c r="J9" s="7" t="inlineStr">
        <is>
          <t>Suministros repercutidos</t>
        </is>
      </c>
      <c r="K9" s="7" t="inlineStr">
        <is>
          <t>suministros</t>
        </is>
      </c>
      <c r="L9" s="7" t="inlineStr">
        <is>
          <t>Endesa Energía SA</t>
        </is>
      </c>
      <c r="M9" s="34" t="n">
        <v>62.3</v>
      </c>
      <c r="N9" s="34" t="n">
        <v>13.08</v>
      </c>
      <c r="O9" s="34">
        <f>M9+N9</f>
        <v/>
      </c>
      <c r="P9" s="7" t="inlineStr">
        <is>
          <t>María García</t>
        </is>
      </c>
      <c r="Q9" s="7" t="inlineStr">
        <is>
          <t>Abril</t>
        </is>
      </c>
      <c r="R9" s="10">
        <f>IF(OR(K9="multa",K9="sanción"),"No","Sí")</f>
        <v/>
      </c>
      <c r="S9" s="35">
        <f>IF(K9="amortización",0.03,IF(OR(K9="multa",K9="sanción"),0,1))</f>
        <v/>
      </c>
      <c r="T9" s="34">
        <f>O9*S9</f>
        <v/>
      </c>
      <c r="U9" s="7" t="inlineStr">
        <is>
          <t>Agua y luz repercutidos al propietario</t>
        </is>
      </c>
      <c r="V9" s="10">
        <f>YEAR(B9)</f>
        <v/>
      </c>
    </row>
    <row r="10">
      <c r="A10" s="2" t="inlineStr">
        <is>
          <t>GD-009</t>
        </is>
      </c>
      <c r="B10" s="30" t="n">
        <v>46145</v>
      </c>
      <c r="C10" s="2" t="inlineStr">
        <is>
          <t>Antonio López</t>
        </is>
      </c>
      <c r="D10" s="2" t="inlineStr">
        <is>
          <t>87654321X</t>
        </is>
      </c>
      <c r="E10" s="2" t="inlineStr">
        <is>
          <t>Lucía Moreno</t>
        </is>
      </c>
      <c r="F10" s="2" t="inlineStr">
        <is>
          <t>Av. Diagonal 405</t>
        </is>
      </c>
      <c r="G10" s="2" t="inlineStr">
        <is>
          <t>Barcelona</t>
        </is>
      </c>
      <c r="H10" s="2" t="inlineStr">
        <is>
          <t>0804104DF38B0003PB</t>
        </is>
      </c>
      <c r="I10" s="2" t="inlineStr">
        <is>
          <t>vivienda habitual</t>
        </is>
      </c>
      <c r="J10" s="2" t="inlineStr">
        <is>
          <t>Multa infracción urbanística</t>
        </is>
      </c>
      <c r="K10" s="2" t="inlineStr">
        <is>
          <t>multa</t>
        </is>
      </c>
      <c r="L10" s="2" t="inlineStr">
        <is>
          <t>Ajuntament de Barcelona</t>
        </is>
      </c>
      <c r="M10" s="31" t="n">
        <v>200</v>
      </c>
      <c r="N10" s="31" t="n">
        <v>0</v>
      </c>
      <c r="O10" s="31">
        <f>M10+N10</f>
        <v/>
      </c>
      <c r="P10" s="2" t="inlineStr">
        <is>
          <t>Antonio López</t>
        </is>
      </c>
      <c r="Q10" s="2" t="inlineStr">
        <is>
          <t>Mayo</t>
        </is>
      </c>
      <c r="R10" s="5">
        <f>IF(OR(K10="multa",K10="sanción"),"No","Sí")</f>
        <v/>
      </c>
      <c r="S10" s="32">
        <f>IF(K10="amortización",0.03,IF(OR(K10="multa",K10="sanción"),0,1))</f>
        <v/>
      </c>
      <c r="T10" s="31">
        <f>O10*S10</f>
        <v/>
      </c>
      <c r="U10" s="2" t="inlineStr">
        <is>
          <t>No deducible según IRPF</t>
        </is>
      </c>
      <c r="V10" s="5">
        <f>YEAR(B10)</f>
        <v/>
      </c>
    </row>
    <row r="11">
      <c r="A11" s="7" t="inlineStr">
        <is>
          <t>GD-010</t>
        </is>
      </c>
      <c r="B11" s="33" t="n">
        <v>46162</v>
      </c>
      <c r="C11" s="7" t="inlineStr">
        <is>
          <t>José Martínez</t>
        </is>
      </c>
      <c r="D11" s="7" t="inlineStr">
        <is>
          <t>55667788K</t>
        </is>
      </c>
      <c r="E11" s="7" t="inlineStr">
        <is>
          <t>Ana Blanco</t>
        </is>
      </c>
      <c r="F11" s="7" t="inlineStr">
        <is>
          <t>Calle Colón 22</t>
        </is>
      </c>
      <c r="G11" s="7" t="inlineStr">
        <is>
          <t>Valencia</t>
        </is>
      </c>
      <c r="H11" s="7" t="inlineStr">
        <is>
          <t>4625012YJ27J0001IB</t>
        </is>
      </c>
      <c r="I11" s="7" t="inlineStr">
        <is>
          <t>vivienda habitual</t>
        </is>
      </c>
      <c r="J11" s="7" t="inlineStr">
        <is>
          <t>Certificado energético</t>
        </is>
      </c>
      <c r="K11" s="7" t="inlineStr">
        <is>
          <t>gestión</t>
        </is>
      </c>
      <c r="L11" s="7" t="inlineStr">
        <is>
          <t>Certificadora Energética SL</t>
        </is>
      </c>
      <c r="M11" s="34" t="n">
        <v>95</v>
      </c>
      <c r="N11" s="34" t="n">
        <v>19.95</v>
      </c>
      <c r="O11" s="34">
        <f>M11+N11</f>
        <v/>
      </c>
      <c r="P11" s="7" t="inlineStr">
        <is>
          <t>José Martínez</t>
        </is>
      </c>
      <c r="Q11" s="7" t="inlineStr">
        <is>
          <t>Mayo</t>
        </is>
      </c>
      <c r="R11" s="10">
        <f>IF(OR(K11="multa",K11="sanción"),"No","Sí")</f>
        <v/>
      </c>
      <c r="S11" s="35">
        <f>IF(K11="amortización",0.03,IF(OR(K11="multa",K11="sanción"),0,1))</f>
        <v/>
      </c>
      <c r="T11" s="34">
        <f>O11*S11</f>
        <v/>
      </c>
      <c r="U11" s="7" t="inlineStr">
        <is>
          <t>Renovación certificado eficiencia energética</t>
        </is>
      </c>
      <c r="V11" s="10">
        <f>YEAR(B11)</f>
        <v/>
      </c>
    </row>
    <row r="12">
      <c r="A12" s="12" t="inlineStr">
        <is>
          <t>TOTALES</t>
        </is>
      </c>
      <c r="B12" s="13" t="n"/>
      <c r="C12" s="13" t="n"/>
      <c r="D12" s="13" t="n"/>
      <c r="E12" s="13" t="n"/>
      <c r="F12" s="13" t="n"/>
      <c r="G12" s="13" t="n"/>
      <c r="H12" s="13" t="n"/>
      <c r="I12" s="13" t="n"/>
      <c r="J12" s="13" t="n"/>
      <c r="K12" s="13" t="n"/>
      <c r="L12" s="13" t="n"/>
      <c r="M12" s="36">
        <f>SUM(M2:M11)</f>
        <v/>
      </c>
      <c r="N12" s="36">
        <f>SUM(N2:N11)</f>
        <v/>
      </c>
      <c r="O12" s="36">
        <f>SUM(O2:O11)</f>
        <v/>
      </c>
      <c r="P12" s="13" t="n"/>
      <c r="Q12" s="13" t="n"/>
      <c r="R12" s="13" t="n"/>
      <c r="S12" s="13" t="n"/>
      <c r="T12" s="36">
        <f>SUM(T2:T11)</f>
        <v/>
      </c>
      <c r="U12" s="13" t="n"/>
      <c r="V12" s="13" t="n"/>
    </row>
  </sheetData>
  <conditionalFormatting sqref="R2:R11">
    <cfRule type="expression" priority="1" dxfId="0" stopIfTrue="0">
      <formula>R2="Sí"</formula>
    </cfRule>
    <cfRule type="expression" priority="2" dxfId="1" stopIfTrue="0">
      <formula>R2="No"</formula>
    </cfRule>
  </conditionalFormatting>
  <dataValidations count="2">
    <dataValidation sqref="I2:I200" showErrorMessage="1" showInputMessage="1" allowBlank="1" type="list">
      <formula1>"vivienda habitual,temporada,local"</formula1>
    </dataValidation>
    <dataValidation sqref="K2:K200" showErrorMessage="1" showInputMessage="1" allowBlank="1" type="list">
      <formula1>"comunidad,IBI,seguro,reparaciones,intereses,amortización,gestión,suministros,multa,sanción,otros"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5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14" customWidth="1" min="2" max="2"/>
    <col width="20" customWidth="1" min="3" max="3"/>
    <col width="14" customWidth="1" min="4" max="4"/>
    <col width="20" customWidth="1" min="5" max="5"/>
    <col width="20" customWidth="1" min="6" max="6"/>
    <col width="20" customWidth="1" min="7" max="7"/>
    <col width="18" customWidth="1" min="8" max="8"/>
    <col width="18" customWidth="1" min="9" max="9"/>
    <col width="16" customWidth="1" min="10" max="10"/>
    <col width="14" customWidth="1" min="11" max="11"/>
    <col width="20" customWidth="1" min="12" max="12"/>
  </cols>
  <sheetData>
    <row r="1" ht="36" customHeight="1">
      <c r="A1" s="15" t="inlineStr">
        <is>
          <t>RESUMEN FISCAL ANUAL — IRPF ARRENDAMIENTOS 2026</t>
        </is>
      </c>
    </row>
    <row r="2"/>
    <row r="3" ht="28" customHeight="1">
      <c r="A3" s="16" t="inlineStr">
        <is>
          <t>Inmueble</t>
        </is>
      </c>
      <c r="B3" s="16" t="inlineStr">
        <is>
          <t>Ciudad</t>
        </is>
      </c>
      <c r="C3" s="16" t="inlineStr">
        <is>
          <t>Propietario</t>
        </is>
      </c>
      <c r="D3" s="16" t="inlineStr">
        <is>
          <t>Tipo alquiler</t>
        </is>
      </c>
      <c r="E3" s="16" t="inlineStr">
        <is>
          <t>Total gastos brutos</t>
        </is>
      </c>
      <c r="F3" s="16" t="inlineStr">
        <is>
          <t>Total gastos deducibles</t>
        </is>
      </c>
      <c r="G3" s="16" t="inlineStr">
        <is>
          <t>Ingresos alquiler est.</t>
        </is>
      </c>
      <c r="H3" s="16" t="inlineStr">
        <is>
          <t>Rendimiento neto</t>
        </is>
      </c>
      <c r="I3" s="16" t="inlineStr">
        <is>
          <t>Reducción 60% IRPF</t>
        </is>
      </c>
      <c r="J3" s="16" t="inlineStr">
        <is>
          <t>Base liquidable</t>
        </is>
      </c>
      <c r="K3" s="16" t="inlineStr">
        <is>
          <t>Margen neto %</t>
        </is>
      </c>
      <c r="L3" s="16" t="inlineStr">
        <is>
          <t>Núm. gastos deducibles</t>
        </is>
      </c>
    </row>
    <row r="4">
      <c r="A4" s="2" t="inlineStr">
        <is>
          <t>Calle Mayor 12 3ºB, Madrid</t>
        </is>
      </c>
      <c r="B4" s="5" t="inlineStr">
        <is>
          <t>Madrid</t>
        </is>
      </c>
      <c r="C4" s="2" t="inlineStr">
        <is>
          <t>María García</t>
        </is>
      </c>
      <c r="D4" s="5" t="inlineStr">
        <is>
          <t>vivienda habitual</t>
        </is>
      </c>
      <c r="E4" s="31">
        <f>IFERROR(SUMIF(Gastos_Deducibles!F:F,A4,Gastos_Deducibles!O:O),0)</f>
        <v/>
      </c>
      <c r="F4" s="31">
        <f>IFERROR(SUMIFS(Gastos_Deducibles!T:T,Gastos_Deducibles!F:F,A4,Gastos_Deducibles!R:R,"Sí"),0)</f>
        <v/>
      </c>
      <c r="G4" s="37" t="n">
        <v>7200</v>
      </c>
      <c r="H4" s="31">
        <f>G4-F4</f>
        <v/>
      </c>
      <c r="I4" s="18">
        <f>IF(AND(D4="vivienda habitual",H4&gt;0),H4*0.6,"No aplica")</f>
        <v/>
      </c>
      <c r="J4" s="31">
        <f>IF(ISNUMBER(I4),H4-I4,H4)</f>
        <v/>
      </c>
      <c r="K4" s="32">
        <f>IFERROR(H4/G4,0)</f>
        <v/>
      </c>
      <c r="L4" s="38">
        <f>IFERROR(COUNTIFS(Gastos_Deducibles!F:F,A4,Gastos_Deducibles!R:R,"Sí"),0)</f>
        <v/>
      </c>
    </row>
    <row r="5">
      <c r="A5" s="7" t="inlineStr">
        <is>
          <t>Av. Diagonal 405, Barcelona</t>
        </is>
      </c>
      <c r="B5" s="10" t="inlineStr">
        <is>
          <t>Barcelona</t>
        </is>
      </c>
      <c r="C5" s="7" t="inlineStr">
        <is>
          <t>Antonio López</t>
        </is>
      </c>
      <c r="D5" s="10" t="inlineStr">
        <is>
          <t>vivienda habitual</t>
        </is>
      </c>
      <c r="E5" s="34">
        <f>IFERROR(SUMIF(Gastos_Deducibles!F:F,A5,Gastos_Deducibles!O:O),0)</f>
        <v/>
      </c>
      <c r="F5" s="34">
        <f>IFERROR(SUMIFS(Gastos_Deducibles!T:T,Gastos_Deducibles!F:F,A5,Gastos_Deducibles!R:R,"Sí"),0)</f>
        <v/>
      </c>
      <c r="G5" s="37" t="n">
        <v>9600</v>
      </c>
      <c r="H5" s="34">
        <f>G5-F5</f>
        <v/>
      </c>
      <c r="I5" s="20">
        <f>IF(AND(D5="vivienda habitual",H5&gt;0),H5*0.6,"No aplica")</f>
        <v/>
      </c>
      <c r="J5" s="34">
        <f>IF(ISNUMBER(I5),H5-I5,H5)</f>
        <v/>
      </c>
      <c r="K5" s="35">
        <f>IFERROR(H5/G5,0)</f>
        <v/>
      </c>
      <c r="L5" s="39">
        <f>IFERROR(COUNTIFS(Gastos_Deducibles!F:F,A5,Gastos_Deducibles!R:R,"Sí"),0)</f>
        <v/>
      </c>
    </row>
    <row r="6">
      <c r="A6" s="2" t="inlineStr">
        <is>
          <t>Calle Sierpes 8, Sevilla</t>
        </is>
      </c>
      <c r="B6" s="5" t="inlineStr">
        <is>
          <t>Sevilla</t>
        </is>
      </c>
      <c r="C6" s="2" t="inlineStr">
        <is>
          <t>Carmen Ruiz</t>
        </is>
      </c>
      <c r="D6" s="5" t="inlineStr">
        <is>
          <t>temporada</t>
        </is>
      </c>
      <c r="E6" s="31">
        <f>IFERROR(SUMIF(Gastos_Deducibles!F:F,A6,Gastos_Deducibles!O:O),0)</f>
        <v/>
      </c>
      <c r="F6" s="31">
        <f>IFERROR(SUMIFS(Gastos_Deducibles!T:T,Gastos_Deducibles!F:F,A6,Gastos_Deducibles!R:R,"Sí"),0)</f>
        <v/>
      </c>
      <c r="G6" s="37" t="n">
        <v>4800</v>
      </c>
      <c r="H6" s="31">
        <f>G6-F6</f>
        <v/>
      </c>
      <c r="I6" s="18">
        <f>IF(AND(D6="vivienda habitual",H6&gt;0),H6*0.6,"No aplica")</f>
        <v/>
      </c>
      <c r="J6" s="31">
        <f>IF(ISNUMBER(I6),H6-I6,H6)</f>
        <v/>
      </c>
      <c r="K6" s="32">
        <f>IFERROR(H6/G6,0)</f>
        <v/>
      </c>
      <c r="L6" s="38">
        <f>IFERROR(COUNTIFS(Gastos_Deducibles!F:F,A6,Gastos_Deducibles!R:R,"Sí"),0)</f>
        <v/>
      </c>
    </row>
    <row r="7">
      <c r="A7" s="7" t="inlineStr">
        <is>
          <t>Calle Colón 22, Valencia</t>
        </is>
      </c>
      <c r="B7" s="10" t="inlineStr">
        <is>
          <t>Valencia</t>
        </is>
      </c>
      <c r="C7" s="7" t="inlineStr">
        <is>
          <t>José Martínez</t>
        </is>
      </c>
      <c r="D7" s="10" t="inlineStr">
        <is>
          <t>vivienda habitual</t>
        </is>
      </c>
      <c r="E7" s="34">
        <f>IFERROR(SUMIF(Gastos_Deducibles!F:F,A7,Gastos_Deducibles!O:O),0)</f>
        <v/>
      </c>
      <c r="F7" s="34">
        <f>IFERROR(SUMIFS(Gastos_Deducibles!T:T,Gastos_Deducibles!F:F,A7,Gastos_Deducibles!R:R,"Sí"),0)</f>
        <v/>
      </c>
      <c r="G7" s="37" t="n">
        <v>8400</v>
      </c>
      <c r="H7" s="34">
        <f>G7-F7</f>
        <v/>
      </c>
      <c r="I7" s="20">
        <f>IF(AND(D7="vivienda habitual",H7&gt;0),H7*0.6,"No aplica")</f>
        <v/>
      </c>
      <c r="J7" s="34">
        <f>IF(ISNUMBER(I7),H7-I7,H7)</f>
        <v/>
      </c>
      <c r="K7" s="35">
        <f>IFERROR(H7/G7,0)</f>
        <v/>
      </c>
      <c r="L7" s="39">
        <f>IFERROR(COUNTIFS(Gastos_Deducibles!F:F,A7,Gastos_Deducibles!R:R,"Sí"),0)</f>
        <v/>
      </c>
    </row>
    <row r="8">
      <c r="A8" s="2" t="inlineStr">
        <is>
          <t>Paseo de la Castellana 180, Madrid</t>
        </is>
      </c>
      <c r="B8" s="5" t="inlineStr">
        <is>
          <t>Madrid</t>
        </is>
      </c>
      <c r="C8" s="2" t="inlineStr">
        <is>
          <t>Laura Fernández</t>
        </is>
      </c>
      <c r="D8" s="5" t="inlineStr">
        <is>
          <t>local</t>
        </is>
      </c>
      <c r="E8" s="31">
        <f>IFERROR(SUMIF(Gastos_Deducibles!F:F,A8,Gastos_Deducibles!O:O),0)</f>
        <v/>
      </c>
      <c r="F8" s="31">
        <f>IFERROR(SUMIFS(Gastos_Deducibles!T:T,Gastos_Deducibles!F:F,A8,Gastos_Deducibles!R:R,"Sí"),0)</f>
        <v/>
      </c>
      <c r="G8" s="37" t="n">
        <v>15600</v>
      </c>
      <c r="H8" s="31">
        <f>G8-F8</f>
        <v/>
      </c>
      <c r="I8" s="18">
        <f>IF(AND(D8="vivienda habitual",H8&gt;0),H8*0.6,"No aplica")</f>
        <v/>
      </c>
      <c r="J8" s="31">
        <f>IF(ISNUMBER(I8),H8-I8,H8)</f>
        <v/>
      </c>
      <c r="K8" s="32">
        <f>IFERROR(H8/G8,0)</f>
        <v/>
      </c>
      <c r="L8" s="38">
        <f>IFERROR(COUNTIFS(Gastos_Deducibles!F:F,A8,Gastos_Deducibles!R:R,"Sí"),0)</f>
        <v/>
      </c>
    </row>
    <row r="9">
      <c r="A9" s="7" t="inlineStr">
        <is>
          <t>Calle Larios 15, Málaga</t>
        </is>
      </c>
      <c r="B9" s="10" t="inlineStr">
        <is>
          <t>Málaga</t>
        </is>
      </c>
      <c r="C9" s="7" t="inlineStr">
        <is>
          <t>Manuel Sánchez</t>
        </is>
      </c>
      <c r="D9" s="10" t="inlineStr">
        <is>
          <t>vivienda habitual</t>
        </is>
      </c>
      <c r="E9" s="34">
        <f>IFERROR(SUMIF(Gastos_Deducibles!F:F,A9,Gastos_Deducibles!O:O),0)</f>
        <v/>
      </c>
      <c r="F9" s="34">
        <f>IFERROR(SUMIFS(Gastos_Deducibles!T:T,Gastos_Deducibles!F:F,A9,Gastos_Deducibles!R:R,"Sí"),0)</f>
        <v/>
      </c>
      <c r="G9" s="37" t="n">
        <v>7800</v>
      </c>
      <c r="H9" s="34">
        <f>G9-F9</f>
        <v/>
      </c>
      <c r="I9" s="20">
        <f>IF(AND(D9="vivienda habitual",H9&gt;0),H9*0.6,"No aplica")</f>
        <v/>
      </c>
      <c r="J9" s="34">
        <f>IF(ISNUMBER(I9),H9-I9,H9)</f>
        <v/>
      </c>
      <c r="K9" s="35">
        <f>IFERROR(H9/G9,0)</f>
        <v/>
      </c>
      <c r="L9" s="39">
        <f>IFERROR(COUNTIFS(Gastos_Deducibles!F:F,A9,Gastos_Deducibles!R:R,"Sí"),0)</f>
        <v/>
      </c>
    </row>
    <row r="10">
      <c r="A10" s="1" t="inlineStr">
        <is>
          <t>TOTAL ANUAL</t>
        </is>
      </c>
      <c r="B10" s="13" t="n"/>
      <c r="C10" s="13" t="n"/>
      <c r="D10" s="13" t="n"/>
      <c r="E10" s="36">
        <f>SUM(E4:E9)</f>
        <v/>
      </c>
      <c r="F10" s="36">
        <f>SUM(F4:F9)</f>
        <v/>
      </c>
      <c r="G10" s="36">
        <f>SUM(G4:G9)</f>
        <v/>
      </c>
      <c r="H10" s="36">
        <f>SUM(H4:H9)</f>
        <v/>
      </c>
      <c r="I10" s="13" t="n"/>
      <c r="J10" s="36">
        <f>SUM(J4:J9)</f>
        <v/>
      </c>
      <c r="K10" s="40">
        <f>IFERROR(H10/G10,0)</f>
        <v/>
      </c>
      <c r="L10" s="41">
        <f>SUM(L4:L9)</f>
        <v/>
      </c>
    </row>
    <row r="11"/>
    <row r="12"/>
    <row r="13">
      <c r="A13" s="16" t="inlineStr">
        <is>
          <t>GASTOS POR CATEGORÍA FISCAL</t>
        </is>
      </c>
      <c r="B13" s="16" t="inlineStr">
        <is>
          <t>Total deducible</t>
        </is>
      </c>
      <c r="D13" s="16" t="inlineStr">
        <is>
          <t>MES</t>
        </is>
      </c>
      <c r="E13" s="16" t="inlineStr">
        <is>
          <t>Gastos deducibles</t>
        </is>
      </c>
    </row>
    <row r="14">
      <c r="A14" s="2" t="inlineStr">
        <is>
          <t>comunidad</t>
        </is>
      </c>
      <c r="B14" s="42">
        <f>IFERROR(SUMIFS(Gastos_Deducibles!T:T,Gastos_Deducibles!K:K,A14,Gastos_Deducibles!R:R,"Sí"),0)</f>
        <v/>
      </c>
      <c r="D14" s="5" t="inlineStr">
        <is>
          <t>Enero</t>
        </is>
      </c>
      <c r="E14" s="42">
        <f>IFERROR(SUMIFS(Gastos_Deducibles!T:T,Gastos_Deducibles!Q:Q,D14,Gastos_Deducibles!R:R,"Sí"),0)</f>
        <v/>
      </c>
    </row>
    <row r="15">
      <c r="A15" s="7" t="inlineStr">
        <is>
          <t>IBI</t>
        </is>
      </c>
      <c r="B15" s="43">
        <f>IFERROR(SUMIFS(Gastos_Deducibles!T:T,Gastos_Deducibles!K:K,A15,Gastos_Deducibles!R:R,"Sí"),0)</f>
        <v/>
      </c>
      <c r="D15" s="10" t="inlineStr">
        <is>
          <t>Febrero</t>
        </is>
      </c>
      <c r="E15" s="43">
        <f>IFERROR(SUMIFS(Gastos_Deducibles!T:T,Gastos_Deducibles!Q:Q,D15,Gastos_Deducibles!R:R,"Sí"),0)</f>
        <v/>
      </c>
    </row>
    <row r="16">
      <c r="A16" s="2" t="inlineStr">
        <is>
          <t>seguro</t>
        </is>
      </c>
      <c r="B16" s="42">
        <f>IFERROR(SUMIFS(Gastos_Deducibles!T:T,Gastos_Deducibles!K:K,A16,Gastos_Deducibles!R:R,"Sí"),0)</f>
        <v/>
      </c>
      <c r="D16" s="5" t="inlineStr">
        <is>
          <t>Marzo</t>
        </is>
      </c>
      <c r="E16" s="42">
        <f>IFERROR(SUMIFS(Gastos_Deducibles!T:T,Gastos_Deducibles!Q:Q,D16,Gastos_Deducibles!R:R,"Sí"),0)</f>
        <v/>
      </c>
    </row>
    <row r="17">
      <c r="A17" s="7" t="inlineStr">
        <is>
          <t>reparaciones</t>
        </is>
      </c>
      <c r="B17" s="43">
        <f>IFERROR(SUMIFS(Gastos_Deducibles!T:T,Gastos_Deducibles!K:K,A17,Gastos_Deducibles!R:R,"Sí"),0)</f>
        <v/>
      </c>
      <c r="D17" s="10" t="inlineStr">
        <is>
          <t>Abril</t>
        </is>
      </c>
      <c r="E17" s="43">
        <f>IFERROR(SUMIFS(Gastos_Deducibles!T:T,Gastos_Deducibles!Q:Q,D17,Gastos_Deducibles!R:R,"Sí"),0)</f>
        <v/>
      </c>
    </row>
    <row r="18">
      <c r="A18" s="2" t="inlineStr">
        <is>
          <t>intereses</t>
        </is>
      </c>
      <c r="B18" s="42">
        <f>IFERROR(SUMIFS(Gastos_Deducibles!T:T,Gastos_Deducibles!K:K,A18,Gastos_Deducibles!R:R,"Sí"),0)</f>
        <v/>
      </c>
      <c r="D18" s="5" t="inlineStr">
        <is>
          <t>Mayo</t>
        </is>
      </c>
      <c r="E18" s="42">
        <f>IFERROR(SUMIFS(Gastos_Deducibles!T:T,Gastos_Deducibles!Q:Q,D18,Gastos_Deducibles!R:R,"Sí"),0)</f>
        <v/>
      </c>
    </row>
    <row r="19">
      <c r="A19" s="7" t="inlineStr">
        <is>
          <t>amortización</t>
        </is>
      </c>
      <c r="B19" s="43">
        <f>IFERROR(SUMIFS(Gastos_Deducibles!T:T,Gastos_Deducibles!K:K,A19,Gastos_Deducibles!R:R,"Sí"),0)</f>
        <v/>
      </c>
      <c r="D19" s="10" t="inlineStr">
        <is>
          <t>Junio</t>
        </is>
      </c>
      <c r="E19" s="43">
        <f>IFERROR(SUMIFS(Gastos_Deducibles!T:T,Gastos_Deducibles!Q:Q,D19,Gastos_Deducibles!R:R,"Sí"),0)</f>
        <v/>
      </c>
    </row>
    <row r="20">
      <c r="A20" s="2" t="inlineStr">
        <is>
          <t>gestión</t>
        </is>
      </c>
      <c r="B20" s="42">
        <f>IFERROR(SUMIFS(Gastos_Deducibles!T:T,Gastos_Deducibles!K:K,A20,Gastos_Deducibles!R:R,"Sí"),0)</f>
        <v/>
      </c>
      <c r="D20" s="5" t="inlineStr">
        <is>
          <t>Julio</t>
        </is>
      </c>
      <c r="E20" s="42">
        <f>IFERROR(SUMIFS(Gastos_Deducibles!T:T,Gastos_Deducibles!Q:Q,D20,Gastos_Deducibles!R:R,"Sí"),0)</f>
        <v/>
      </c>
    </row>
    <row r="21">
      <c r="A21" s="7" t="inlineStr">
        <is>
          <t>suministros</t>
        </is>
      </c>
      <c r="B21" s="43">
        <f>IFERROR(SUMIFS(Gastos_Deducibles!T:T,Gastos_Deducibles!K:K,A21,Gastos_Deducibles!R:R,"Sí"),0)</f>
        <v/>
      </c>
      <c r="D21" s="10" t="inlineStr">
        <is>
          <t>Agosto</t>
        </is>
      </c>
      <c r="E21" s="43">
        <f>IFERROR(SUMIFS(Gastos_Deducibles!T:T,Gastos_Deducibles!Q:Q,D21,Gastos_Deducibles!R:R,"Sí"),0)</f>
        <v/>
      </c>
    </row>
    <row r="22">
      <c r="A22" s="2" t="inlineStr">
        <is>
          <t>otros</t>
        </is>
      </c>
      <c r="B22" s="42">
        <f>IFERROR(SUMIFS(Gastos_Deducibles!T:T,Gastos_Deducibles!K:K,A22,Gastos_Deducibles!R:R,"Sí"),0)</f>
        <v/>
      </c>
      <c r="D22" s="5" t="inlineStr">
        <is>
          <t>Septiembre</t>
        </is>
      </c>
      <c r="E22" s="42">
        <f>IFERROR(SUMIFS(Gastos_Deducibles!T:T,Gastos_Deducibles!Q:Q,D22,Gastos_Deducibles!R:R,"Sí"),0)</f>
        <v/>
      </c>
    </row>
    <row r="23">
      <c r="D23" s="10" t="inlineStr">
        <is>
          <t>Octubre</t>
        </is>
      </c>
      <c r="E23" s="43">
        <f>IFERROR(SUMIFS(Gastos_Deducibles!T:T,Gastos_Deducibles!Q:Q,D23,Gastos_Deducibles!R:R,"Sí"),0)</f>
        <v/>
      </c>
    </row>
    <row r="24">
      <c r="D24" s="5" t="inlineStr">
        <is>
          <t>Noviembre</t>
        </is>
      </c>
      <c r="E24" s="42">
        <f>IFERROR(SUMIFS(Gastos_Deducibles!T:T,Gastos_Deducibles!Q:Q,D24,Gastos_Deducibles!R:R,"Sí"),0)</f>
        <v/>
      </c>
    </row>
    <row r="25">
      <c r="D25" s="10" t="inlineStr">
        <is>
          <t>Diciembre</t>
        </is>
      </c>
      <c r="E25" s="43">
        <f>IFERROR(SUMIFS(Gastos_Deducibles!T:T,Gastos_Deducibles!Q:Q,D25,Gastos_Deducibles!R:R,"Sí"),0)</f>
        <v/>
      </c>
    </row>
  </sheetData>
  <mergeCells count="1">
    <mergeCell ref="A1:L1"/>
  </mergeCells>
  <conditionalFormatting sqref="H4:H9">
    <cfRule type="expression" priority="1" dxfId="0" stopIfTrue="0">
      <formula>H4&gt;0</formula>
    </cfRule>
    <cfRule type="expression" priority="2" dxfId="1" stopIfTrue="0">
      <formula>H4&lt;0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1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60" customWidth="1" min="2" max="2"/>
    <col width="40" customWidth="1" min="3" max="3"/>
  </cols>
  <sheetData>
    <row r="1" ht="40" customHeight="1">
      <c r="B1" s="15" t="inlineStr">
        <is>
          <t>INSTRUCCIONES — Registro de Gastos Deducibles del Alquiler</t>
        </is>
      </c>
    </row>
    <row r="2" ht="18" customHeight="1">
      <c r="B2" s="26" t="inlineStr"/>
      <c r="C2" s="27" t="inlineStr"/>
    </row>
    <row r="3" ht="18" customHeight="1">
      <c r="B3" s="28" t="inlineStr">
        <is>
          <t>DESCRIPCIÓN DEL LIBRO</t>
        </is>
      </c>
      <c r="C3" s="29" t="inlineStr"/>
    </row>
    <row r="4" ht="18" customHeight="1">
      <c r="B4" s="26" t="inlineStr">
        <is>
          <t>Este workbook ayuda a los propietarios de inmuebles alquilados a registrar, calcular y analizar los gastos deducibles para la declaración del IRPF en España.</t>
        </is>
      </c>
      <c r="C4" s="27" t="inlineStr"/>
    </row>
    <row r="5" ht="18" customHeight="1">
      <c r="B5" s="26" t="inlineStr"/>
      <c r="C5" s="27" t="inlineStr"/>
    </row>
    <row r="6" ht="18" customHeight="1">
      <c r="B6" s="26" t="inlineStr">
        <is>
          <t>HOJA: Gastos_Deducibles</t>
        </is>
      </c>
      <c r="C6" s="27" t="inlineStr"/>
    </row>
    <row r="7" ht="18" customHeight="1">
      <c r="B7" s="26" t="inlineStr">
        <is>
          <t>Registre cada gasto relacionado con el alquiler de sus inmuebles.</t>
        </is>
      </c>
      <c r="C7" s="27" t="inlineStr"/>
    </row>
    <row r="8" ht="18" customHeight="1">
      <c r="B8" s="26" t="inlineStr">
        <is>
          <t>Columnas principales:</t>
        </is>
      </c>
      <c r="C8" s="27" t="inlineStr"/>
    </row>
    <row r="9" ht="18" customHeight="1">
      <c r="B9" s="26" t="inlineStr">
        <is>
          <t xml:space="preserve">  • Fecha gasto: Fecha en formato DD/MM/AAAA en que se produjo el gasto.</t>
        </is>
      </c>
      <c r="C9" s="27" t="inlineStr">
        <is>
          <t>Obligatorio</t>
        </is>
      </c>
    </row>
    <row r="10" ht="18" customHeight="1">
      <c r="B10" s="26" t="inlineStr">
        <is>
          <t xml:space="preserve">  • Categoría fiscal: Seleccione de la lista desplegable la categoría correcta.</t>
        </is>
      </c>
      <c r="C10" s="27" t="inlineStr">
        <is>
          <t>Obligatorio</t>
        </is>
      </c>
    </row>
    <row r="11" ht="18" customHeight="1">
      <c r="B11" s="26" t="inlineStr">
        <is>
          <t xml:space="preserve">  • Base imponible + IVA: El importe total se calcula automáticamente.</t>
        </is>
      </c>
      <c r="C11" s="27" t="inlineStr">
        <is>
          <t>Auto</t>
        </is>
      </c>
    </row>
    <row r="12" ht="18" customHeight="1">
      <c r="B12" s="26" t="inlineStr">
        <is>
          <t xml:space="preserve">  • ¿Deducible?: Se calcula automáticamente. Multas y sanciones = No deducible.</t>
        </is>
      </c>
      <c r="C12" s="27" t="inlineStr">
        <is>
          <t>Auto</t>
        </is>
      </c>
    </row>
    <row r="13" ht="18" customHeight="1">
      <c r="B13" s="26" t="inlineStr">
        <is>
          <t xml:space="preserve">  • % deducible: Amortización aplica 3%. El resto de categorías aplica 100%.</t>
        </is>
      </c>
      <c r="C13" s="27" t="inlineStr">
        <is>
          <t>Auto</t>
        </is>
      </c>
    </row>
    <row r="14" ht="18" customHeight="1">
      <c r="B14" s="26" t="inlineStr">
        <is>
          <t xml:space="preserve">  • Importe deducible: Base de cálculo para IRPF. Se calcula automáticamente.</t>
        </is>
      </c>
      <c r="C14" s="27" t="inlineStr">
        <is>
          <t>Auto</t>
        </is>
      </c>
    </row>
    <row r="15" ht="18" customHeight="1">
      <c r="B15" s="26" t="inlineStr">
        <is>
          <t xml:space="preserve">  • Año fiscal: Se extrae automáticamente de la fecha del gasto.</t>
        </is>
      </c>
      <c r="C15" s="27" t="inlineStr">
        <is>
          <t>Auto</t>
        </is>
      </c>
    </row>
    <row r="16" ht="18" customHeight="1">
      <c r="B16" s="26" t="inlineStr"/>
      <c r="C16" s="27" t="inlineStr"/>
    </row>
    <row r="17" ht="18" customHeight="1">
      <c r="B17" s="26" t="inlineStr">
        <is>
          <t>HOJA: Resumen_IRPF</t>
        </is>
      </c>
      <c r="C17" s="27" t="inlineStr"/>
    </row>
    <row r="18" ht="18" customHeight="1">
      <c r="B18" s="26" t="inlineStr">
        <is>
          <t>Panel de análisis fiscal por inmueble con los siguientes indicadores:</t>
        </is>
      </c>
      <c r="C18" s="27" t="inlineStr"/>
    </row>
    <row r="19" ht="18" customHeight="1">
      <c r="B19" s="26" t="inlineStr">
        <is>
          <t xml:space="preserve">  • Total gastos brutos: Suma de todos los importes totales del inmueble.</t>
        </is>
      </c>
      <c r="C19" s="27" t="inlineStr"/>
    </row>
    <row r="20" ht="18" customHeight="1">
      <c r="B20" s="26" t="inlineStr">
        <is>
          <t xml:space="preserve">  • Total gastos deducibles: Solo los gastos marcados como 'Sí' deducibles.</t>
        </is>
      </c>
      <c r="C20" s="27" t="inlineStr"/>
    </row>
    <row r="21" ht="18" customHeight="1">
      <c r="B21" s="26" t="inlineStr">
        <is>
          <t xml:space="preserve">  • Ingresos alquiler est.: Introduzca manualmente los ingresos anuales (celda amarilla).</t>
        </is>
      </c>
      <c r="C21" s="27" t="inlineStr">
        <is>
          <t>EDITAR</t>
        </is>
      </c>
    </row>
    <row r="22" ht="18" customHeight="1">
      <c r="B22" s="26" t="inlineStr">
        <is>
          <t xml:space="preserve">  • Rendimiento neto: Ingresos - Gastos deducibles.</t>
        </is>
      </c>
      <c r="C22" s="27" t="inlineStr"/>
    </row>
    <row r="23" ht="18" customHeight="1">
      <c r="B23" s="26" t="inlineStr">
        <is>
          <t xml:space="preserve">  • Reducción 60% IRPF: Aplica solo a vivienda habitual con rendimiento positivo.</t>
        </is>
      </c>
      <c r="C23" s="27" t="inlineStr">
        <is>
          <t>Art. 23.2 LIRPF</t>
        </is>
      </c>
    </row>
    <row r="24" ht="18" customHeight="1">
      <c r="B24" s="26" t="inlineStr">
        <is>
          <t xml:space="preserve">  • Base liquidable: Rendimiento neto tras aplicar la reducción del 60%.</t>
        </is>
      </c>
      <c r="C24" s="27" t="inlineStr"/>
    </row>
    <row r="25" ht="18" customHeight="1">
      <c r="B25" s="26" t="inlineStr">
        <is>
          <t xml:space="preserve">  • Margen neto %: Porcentaje de rendimiento sobre ingresos totales.</t>
        </is>
      </c>
      <c r="C25" s="27" t="inlineStr"/>
    </row>
    <row r="26" ht="18" customHeight="1">
      <c r="B26" s="26" t="inlineStr"/>
      <c r="C26" s="27" t="inlineStr"/>
    </row>
    <row r="27" ht="18" customHeight="1">
      <c r="B27" s="28" t="inlineStr">
        <is>
          <t>GASTOS DEDUCIBLES TÍPICOS EN ALQUILER — ESPAÑA</t>
        </is>
      </c>
      <c r="C27" s="29" t="inlineStr"/>
    </row>
    <row r="28" ht="18" customHeight="1">
      <c r="B28" s="26" t="inlineStr">
        <is>
          <t xml:space="preserve">  1. Comunidad de propietarios (cuotas ordinarias y extraordinarias)</t>
        </is>
      </c>
      <c r="C28" s="27" t="inlineStr"/>
    </row>
    <row r="29" ht="18" customHeight="1">
      <c r="B29" s="26" t="inlineStr">
        <is>
          <t xml:space="preserve">  2. IBI — Impuesto sobre Bienes Inmuebles</t>
        </is>
      </c>
      <c r="C29" s="27" t="inlineStr"/>
    </row>
    <row r="30" ht="18" customHeight="1">
      <c r="B30" s="26" t="inlineStr">
        <is>
          <t xml:space="preserve">  3. Seguros del hogar, de impago o de responsabilidad civil</t>
        </is>
      </c>
      <c r="C30" s="27" t="inlineStr"/>
    </row>
    <row r="31" ht="18" customHeight="1">
      <c r="B31" s="26" t="inlineStr">
        <is>
          <t xml:space="preserve">  4. Reparaciones y conservación del inmueble</t>
        </is>
      </c>
      <c r="C31" s="27" t="inlineStr"/>
    </row>
    <row r="32" ht="18" customHeight="1">
      <c r="B32" s="26" t="inlineStr">
        <is>
          <t xml:space="preserve">  5. Intereses de préstamo hipotecario del inmueble alquilado</t>
        </is>
      </c>
      <c r="C32" s="27" t="inlineStr">
        <is>
          <t>Art. 23.1 b) LIRPF</t>
        </is>
      </c>
    </row>
    <row r="33" ht="18" customHeight="1">
      <c r="B33" s="26" t="inlineStr">
        <is>
          <t xml:space="preserve">  6. Amortización del inmueble (3% s/ valor construcción catastral)</t>
        </is>
      </c>
      <c r="C33" s="27" t="inlineStr">
        <is>
          <t>Art. 23.1 b) LIRPF</t>
        </is>
      </c>
    </row>
    <row r="34" ht="18" customHeight="1">
      <c r="B34" s="26" t="inlineStr">
        <is>
          <t xml:space="preserve">  7. Honorarios de gestor, administrador de fincas o agencia</t>
        </is>
      </c>
      <c r="C34" s="27" t="inlineStr"/>
    </row>
    <row r="35" ht="18" customHeight="1">
      <c r="B35" s="26" t="inlineStr">
        <is>
          <t xml:space="preserve">  8. Suministros (agua, luz) si van a cargo del propietario</t>
        </is>
      </c>
      <c r="C35" s="27" t="inlineStr"/>
    </row>
    <row r="36" ht="18" customHeight="1">
      <c r="B36" s="26" t="inlineStr">
        <is>
          <t xml:space="preserve">  9. Gastos de formalización del contrato de arrendamiento</t>
        </is>
      </c>
      <c r="C36" s="27" t="inlineStr"/>
    </row>
    <row r="37" ht="18" customHeight="1">
      <c r="B37" s="26" t="inlineStr">
        <is>
          <t xml:space="preserve">  10. Certificado energético y otros gastos de gestión necesarios</t>
        </is>
      </c>
      <c r="C37" s="27" t="inlineStr"/>
    </row>
    <row r="38" ht="18" customHeight="1">
      <c r="B38" s="26" t="inlineStr"/>
      <c r="C38" s="27" t="inlineStr"/>
    </row>
    <row r="39" ht="18" customHeight="1">
      <c r="B39" s="28" t="inlineStr">
        <is>
          <t>GASTOS NO DEDUCIBLES</t>
        </is>
      </c>
      <c r="C39" s="29" t="inlineStr"/>
    </row>
    <row r="40" ht="18" customHeight="1">
      <c r="B40" s="26" t="inlineStr">
        <is>
          <t xml:space="preserve">  ✗ Multas y sanciones administrativas</t>
        </is>
      </c>
      <c r="C40" s="27" t="inlineStr"/>
    </row>
    <row r="41" ht="18" customHeight="1">
      <c r="B41" s="26" t="inlineStr">
        <is>
          <t xml:space="preserve">  ✗ Mejoras (no conservación) — se amortizan, no se deducen directamente</t>
        </is>
      </c>
      <c r="C41" s="27" t="inlineStr"/>
    </row>
    <row r="42" ht="18" customHeight="1">
      <c r="B42" s="26" t="inlineStr">
        <is>
          <t xml:space="preserve">  ✗ Gastos personales del propietario no relacionados con el inmueble</t>
        </is>
      </c>
      <c r="C42" s="27" t="inlineStr"/>
    </row>
    <row r="43" ht="18" customHeight="1">
      <c r="B43" s="26" t="inlineStr"/>
      <c r="C43" s="27" t="inlineStr"/>
    </row>
    <row r="44" ht="18" customHeight="1">
      <c r="B44" s="28" t="inlineStr">
        <is>
          <t>NORMATIVA DE REFERENCIA</t>
        </is>
      </c>
      <c r="C44" s="29" t="inlineStr"/>
    </row>
    <row r="45" ht="18" customHeight="1">
      <c r="B45" s="26" t="inlineStr">
        <is>
          <t xml:space="preserve">  • Ley 35/2006 del IRPF, artículo 23 — Rendimientos del capital inmobiliario</t>
        </is>
      </c>
      <c r="C45" s="27" t="inlineStr"/>
    </row>
    <row r="46" ht="18" customHeight="1">
      <c r="B46" s="26" t="inlineStr">
        <is>
          <t xml:space="preserve">  • Real Decreto 439/2007 — Reglamento del IRPF</t>
        </is>
      </c>
      <c r="C46" s="27" t="inlineStr"/>
    </row>
    <row r="47" ht="18" customHeight="1">
      <c r="B47" s="26" t="inlineStr">
        <is>
          <t xml:space="preserve">  • Consultas vinculantes de la Dirección General de Tributos (DGT)</t>
        </is>
      </c>
      <c r="C47" s="27" t="inlineStr"/>
    </row>
    <row r="48" ht="18" customHeight="1">
      <c r="B48" s="26" t="inlineStr"/>
      <c r="C48" s="27" t="inlineStr"/>
    </row>
    <row r="49" ht="18" customHeight="1">
      <c r="B49" s="28" t="inlineStr">
        <is>
          <t>NOTA IMPORTANTE</t>
        </is>
      </c>
      <c r="C49" s="29" t="inlineStr"/>
    </row>
    <row r="50" ht="18" customHeight="1">
      <c r="B50" s="26" t="inlineStr">
        <is>
          <t>Este archivo tiene fines informativos y de apoyo a la gestión. Consulte siempre</t>
        </is>
      </c>
      <c r="C50" s="27" t="inlineStr"/>
    </row>
    <row r="51" ht="18" customHeight="1">
      <c r="B51" s="26" t="inlineStr">
        <is>
          <t>con un asesor fiscal o gestor para su situación particular.</t>
        </is>
      </c>
      <c r="C51" s="27" t="inlineStr"/>
    </row>
  </sheetData>
  <mergeCells count="1">
    <mergeCell ref="B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2026-06-19T10:59:34Z</dcterms:created>
  <dcterms:modified xmlns:dcterms="http://purl.org/dc/terms/" xmlns:xsi="http://www.w3.org/2001/XMLSchema-instance" xsi:type="dcterms:W3CDTF">2026-06-19T10:59:34Z</dcterms:modified>
</cp:coreProperties>
</file>