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erva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Instrucciones" sheetId="3" state="visible" r:id="rId3"/>
  </sheets>
  <definedNames>
    <definedName name="_xlnm._FilterDatabase" localSheetId="0" hidden="1">'Reservas'!$A$4:$AC$104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DD/MM/AAAA"/>
    <numFmt numFmtId="165" formatCode="#.##0,00 &quot;€&quot;"/>
    <numFmt numFmtId="166" formatCode="0,00%"/>
    <numFmt numFmtId="167" formatCode="DD/MM/YYYY"/>
  </numFmts>
  <fonts count="6">
    <font>
      <name val="Calibri"/>
      <family val="2"/>
      <color theme="1"/>
      <sz val="11"/>
      <scheme val="minor"/>
    </font>
    <font>
      <name val="Aptos Display"/>
      <b val="1"/>
      <color rgb="00FFFFFF"/>
      <sz val="16"/>
    </font>
    <font>
      <name val="Aptos"/>
      <b val="1"/>
      <color rgb="001F2937"/>
      <sz val="10"/>
    </font>
    <font>
      <name val="Aptos"/>
      <b val="1"/>
      <color rgb="00FFFFFF"/>
      <sz val="11"/>
    </font>
    <font>
      <name val="Aptos"/>
      <color rgb="001F2937"/>
      <sz val="10"/>
    </font>
    <font>
      <name val="Aptos"/>
      <b val="1"/>
      <color rgb="00FFFFFF"/>
      <sz val="10"/>
    </font>
  </fonts>
  <fills count="9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8FAFC"/>
      </patternFill>
    </fill>
    <fill>
      <patternFill patternType="solid">
        <fgColor rgb="00FFFBEB"/>
      </patternFill>
    </fill>
    <fill>
      <patternFill patternType="solid">
        <fgColor rgb="00FFFFFF"/>
      </patternFill>
    </fill>
    <fill>
      <patternFill patternType="solid">
        <fgColor rgb="000F766E"/>
      </patternFill>
    </fill>
    <fill>
      <patternFill patternType="solid">
        <fgColor rgb="0014B8A6"/>
      </patternFill>
    </fill>
    <fill>
      <patternFill patternType="solid">
        <fgColor rgb="00DCFCE7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left" vertical="center"/>
    </xf>
    <xf numFmtId="0" fontId="3" fillId="2" borderId="1" applyAlignment="1" pivotButton="0" quotePrefix="0" xfId="0">
      <alignment horizontal="left" vertical="center" wrapText="1"/>
    </xf>
    <xf numFmtId="0" fontId="4" fillId="4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left" vertical="center" wrapText="1"/>
    </xf>
    <xf numFmtId="164" fontId="4" fillId="4" borderId="1" applyAlignment="1" pivotButton="0" quotePrefix="0" xfId="0">
      <alignment horizontal="center" vertical="center"/>
    </xf>
    <xf numFmtId="1" fontId="4" fillId="3" borderId="1" applyAlignment="1" pivotButton="0" quotePrefix="0" xfId="0">
      <alignment horizontal="center" vertical="center"/>
    </xf>
    <xf numFmtId="1" fontId="4" fillId="4" borderId="1" applyAlignment="1" pivotButton="0" quotePrefix="0" xfId="0">
      <alignment horizontal="center" vertical="center"/>
    </xf>
    <xf numFmtId="165" fontId="4" fillId="4" borderId="1" applyAlignment="1" pivotButton="0" quotePrefix="0" xfId="0">
      <alignment horizontal="center" vertical="center"/>
    </xf>
    <xf numFmtId="165" fontId="4" fillId="3" borderId="1" applyAlignment="1" pivotButton="0" quotePrefix="0" xfId="0">
      <alignment horizontal="center" vertical="center"/>
    </xf>
    <xf numFmtId="166" fontId="4" fillId="4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left" vertical="center" wrapText="1"/>
    </xf>
    <xf numFmtId="164" fontId="4" fillId="3" borderId="1" applyAlignment="1" pivotButton="0" quotePrefix="0" xfId="0">
      <alignment horizontal="center" vertical="center"/>
    </xf>
    <xf numFmtId="1" fontId="4" fillId="5" borderId="1" applyAlignment="1" pivotButton="0" quotePrefix="0" xfId="0">
      <alignment horizontal="center" vertical="center"/>
    </xf>
    <xf numFmtId="165" fontId="4" fillId="5" borderId="1" applyAlignment="1" pivotButton="0" quotePrefix="0" xfId="0">
      <alignment horizontal="center" vertical="center"/>
    </xf>
    <xf numFmtId="0" fontId="4" fillId="5" borderId="1" applyAlignment="1" pivotButton="0" quotePrefix="0" xfId="0">
      <alignment horizontal="left" vertical="center" wrapText="1"/>
    </xf>
    <xf numFmtId="164" fontId="4" fillId="5" borderId="1" applyAlignment="1" pivotButton="0" quotePrefix="0" xfId="0">
      <alignment horizontal="center" vertical="center"/>
    </xf>
    <xf numFmtId="0" fontId="1" fillId="6" borderId="0" applyAlignment="1" pivotButton="0" quotePrefix="0" xfId="0">
      <alignment horizontal="center" vertical="center"/>
    </xf>
    <xf numFmtId="0" fontId="5" fillId="7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/>
    </xf>
    <xf numFmtId="1" fontId="4" fillId="8" borderId="1" applyAlignment="1" pivotButton="0" quotePrefix="0" xfId="0">
      <alignment horizontal="center" vertical="center"/>
    </xf>
    <xf numFmtId="0" fontId="2" fillId="5" borderId="1" applyAlignment="1" pivotButton="0" quotePrefix="0" xfId="0">
      <alignment horizontal="left" vertical="center"/>
    </xf>
    <xf numFmtId="165" fontId="4" fillId="8" borderId="1" applyAlignment="1" pivotButton="0" quotePrefix="0" xfId="0">
      <alignment horizontal="center" vertical="center"/>
    </xf>
    <xf numFmtId="166" fontId="4" fillId="8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center" vertical="center"/>
    </xf>
    <xf numFmtId="0" fontId="4" fillId="5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 wrapText="1"/>
    </xf>
    <xf numFmtId="167" fontId="4" fillId="4" borderId="1" applyAlignment="1" pivotButton="0" quotePrefix="0" xfId="0">
      <alignment horizontal="center" vertical="center"/>
    </xf>
    <xf numFmtId="167" fontId="4" fillId="3" borderId="1" applyAlignment="1" pivotButton="0" quotePrefix="0" xfId="0">
      <alignment horizontal="center" vertical="center"/>
    </xf>
    <xf numFmtId="167" fontId="4" fillId="5" borderId="1" applyAlignment="1" pivotButton="0" quotePrefix="0" xfId="0">
      <alignment horizontal="center" vertical="center"/>
    </xf>
  </cellXfs>
  <cellStyles count="1">
    <cellStyle name="Normal" xfId="0" builtinId="0" hidden="0"/>
  </cellStyles>
  <dxfs count="5">
    <dxf>
      <font>
        <name val="Aptos"/>
        <b val="1"/>
        <color rgb="00FFFFFF"/>
        <sz val="11"/>
      </font>
      <fill>
        <patternFill patternType="solid">
          <fgColor rgb="0016A34A"/>
        </patternFill>
      </fill>
    </dxf>
    <dxf>
      <font>
        <name val="Aptos"/>
        <b val="1"/>
        <color rgb="001F2937"/>
        <sz val="10"/>
      </font>
      <fill>
        <patternFill patternType="solid">
          <fgColor rgb="00FACC15"/>
        </patternFill>
      </fill>
    </dxf>
    <dxf>
      <font>
        <name val="Aptos"/>
        <b val="1"/>
        <color rgb="00FFFFFF"/>
        <sz val="11"/>
      </font>
      <fill>
        <patternFill patternType="solid">
          <fgColor rgb="00DC2626"/>
        </patternFill>
      </fill>
    </dxf>
    <dxf>
      <font>
        <name val="Aptos"/>
        <b val="1"/>
        <color rgb="001F2937"/>
        <sz val="10"/>
      </font>
      <fill>
        <patternFill patternType="solid">
          <fgColor rgb="00FEE2E2"/>
        </patternFill>
      </fill>
    </dxf>
    <dxf>
      <font>
        <name val="Aptos"/>
        <b val="1"/>
        <color rgb="001F2937"/>
        <sz val="10"/>
      </font>
      <fill>
        <patternFill patternType="solid">
          <fgColor rgb="00DCFC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Ingresos netos por vivienda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'Resumen'!B30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solidFill>
                <a:srgbClr val="0F766E"/>
              </a:solidFill>
              <a:prstDash val="solid"/>
            </a:ln>
          </spPr>
          <cat>
            <numRef>
              <f>'Resumen'!$A$31:$A$37</f>
            </numRef>
          </cat>
          <val>
            <numRef>
              <f>'Resumen'!$B$31:$B$37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Vivienda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Ingresos netos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Distribución de reservas por canal</a:t>
            </a:r>
          </a:p>
        </rich>
      </tx>
    </title>
    <plotArea>
      <pieChart>
        <varyColors val="1"/>
        <ser>
          <idx val="0"/>
          <order val="0"/>
          <tx>
            <strRef>
              <f>'Resumen'!F30</f>
            </strRef>
          </tx>
          <spPr>
            <a:ln xmlns:a="http://schemas.openxmlformats.org/drawingml/2006/main">
              <a:solidFill>
                <a:srgbClr val="FFFFFF"/>
              </a:solidFill>
              <a:prstDash val="solid"/>
            </a:ln>
          </spPr>
          <cat>
            <numRef>
              <f>'Resumen'!$E$31:$E$35</f>
            </numRef>
          </cat>
          <val>
            <numRef>
              <f>'Resumen'!$F$31:$F$35</f>
            </numRef>
          </val>
        </ser>
        <dLbls>
          <showPercent val="1"/>
          <showLeaderLines val="1"/>
        </dLbls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Ingresos brutos por mes de entrada</a:t>
            </a:r>
          </a:p>
        </rich>
      </tx>
    </title>
    <plotArea>
      <lineChart>
        <grouping val="standard"/>
        <ser>
          <idx val="0"/>
          <order val="0"/>
          <tx>
            <strRef>
              <f>'Resumen'!B41</f>
            </strRef>
          </tx>
          <spPr>
            <a:ln xmlns:a="http://schemas.openxmlformats.org/drawingml/2006/main" w="26000">
              <a:solidFill>
                <a:srgbClr val="14B8A6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'Resumen'!$A$42:$A$48</f>
            </numRef>
          </cat>
          <val>
            <numRef>
              <f>'Resumen'!$B$42:$B$48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Mes de entrada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Ingresos brutos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8</col>
      <colOff>0</colOff>
      <row>2</row>
      <rowOff>0</rowOff>
    </from>
    <ext cx="540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8</col>
      <colOff>0</colOff>
      <row>19</row>
      <rowOff>0</rowOff>
    </from>
    <ext cx="504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8</col>
      <colOff>0</colOff>
      <row>36</row>
      <rowOff>0</rowOff>
    </from>
    <ext cx="540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C104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5" customWidth="1" min="1" max="1"/>
    <col width="14" customWidth="1" min="2" max="2"/>
    <col width="22" customWidth="1" min="3" max="3"/>
    <col width="17" customWidth="1" min="4" max="4"/>
    <col width="15" customWidth="1" min="5" max="5"/>
    <col width="25" customWidth="1" min="6" max="6"/>
    <col width="31" customWidth="1" min="7" max="7"/>
    <col width="24" customWidth="1" min="8" max="8"/>
    <col width="17" customWidth="1" min="9" max="9"/>
    <col width="23" customWidth="1" min="10" max="10"/>
    <col width="15" customWidth="1" min="11" max="11"/>
    <col width="15" customWidth="1" min="12" max="12"/>
    <col width="10" customWidth="1" min="13" max="13"/>
    <col width="11" customWidth="1" min="14" max="14"/>
    <col width="16" customWidth="1" min="15" max="15"/>
    <col width="14" customWidth="1" min="16" max="16"/>
    <col width="17" customWidth="1" min="17" max="17"/>
    <col width="15" customWidth="1" min="18" max="18"/>
    <col width="20" customWidth="1" min="19" max="19"/>
    <col width="17" customWidth="1" min="20" max="20"/>
    <col width="20" customWidth="1" min="21" max="21"/>
    <col width="21" customWidth="1" min="22" max="22"/>
    <col width="18" customWidth="1" min="23" max="23"/>
    <col width="13" customWidth="1" min="24" max="24"/>
    <col width="16" customWidth="1" min="25" max="25"/>
    <col width="15" customWidth="1" min="26" max="26"/>
    <col width="30" customWidth="1" min="27" max="27"/>
    <col width="18" customWidth="1" min="28" max="28"/>
    <col hidden="1" width="15" customWidth="1" min="29" max="29"/>
  </cols>
  <sheetData>
    <row r="1" ht="28" customHeight="1">
      <c r="A1" s="1" t="inlineStr">
        <is>
          <t>Gestión de reservas de pisos turísticos</t>
        </is>
      </c>
    </row>
    <row r="2">
      <c r="A2" s="2" t="inlineStr">
        <is>
          <t>Registro operativo de reservas, cobros, comisiones y fianzas</t>
        </is>
      </c>
    </row>
    <row r="3"/>
    <row r="4" ht="36" customHeight="1">
      <c r="A4" s="3" t="inlineStr">
        <is>
          <t>ID reserva</t>
        </is>
      </c>
      <c r="B4" s="3" t="inlineStr">
        <is>
          <t>Estado</t>
        </is>
      </c>
      <c r="C4" s="3" t="inlineStr">
        <is>
          <t>Nombre huésped</t>
        </is>
      </c>
      <c r="D4" s="3" t="inlineStr">
        <is>
          <t>NIF/NIE huésped</t>
        </is>
      </c>
      <c r="E4" s="3" t="inlineStr">
        <is>
          <t>Teléfono</t>
        </is>
      </c>
      <c r="F4" s="3" t="inlineStr">
        <is>
          <t>Vivienda</t>
        </is>
      </c>
      <c r="G4" s="3" t="inlineStr">
        <is>
          <t>Dirección</t>
        </is>
      </c>
      <c r="H4" s="3" t="inlineStr">
        <is>
          <t>Referencia catastral</t>
        </is>
      </c>
      <c r="I4" s="3" t="inlineStr">
        <is>
          <t>Municipio</t>
        </is>
      </c>
      <c r="J4" s="3" t="inlineStr">
        <is>
          <t>Comunidad autónoma</t>
        </is>
      </c>
      <c r="K4" s="3" t="inlineStr">
        <is>
          <t>Fecha de entrada</t>
        </is>
      </c>
      <c r="L4" s="3" t="inlineStr">
        <is>
          <t>Fecha de salida</t>
        </is>
      </c>
      <c r="M4" s="3" t="inlineStr">
        <is>
          <t>Noches</t>
        </is>
      </c>
      <c r="N4" s="3" t="inlineStr">
        <is>
          <t>Huéspedes</t>
        </is>
      </c>
      <c r="O4" s="3" t="inlineStr">
        <is>
          <t>Tarifa noche (€)</t>
        </is>
      </c>
      <c r="P4" s="3" t="inlineStr">
        <is>
          <t>Limpieza (€)</t>
        </is>
      </c>
      <c r="Q4" s="3" t="inlineStr">
        <is>
          <t>Tasa turística (€)</t>
        </is>
      </c>
      <c r="R4" s="3" t="inlineStr">
        <is>
          <t>Descuento (€)</t>
        </is>
      </c>
      <c r="S4" s="3" t="inlineStr">
        <is>
          <t>Importe alojamiento (€)</t>
        </is>
      </c>
      <c r="T4" s="3" t="inlineStr">
        <is>
          <t>Importe total (€)</t>
        </is>
      </c>
      <c r="U4" s="3" t="inlineStr">
        <is>
          <t>Comisión plataforma (%)</t>
        </is>
      </c>
      <c r="V4" s="3" t="inlineStr">
        <is>
          <t>Comisión plataforma (€)</t>
        </is>
      </c>
      <c r="W4" s="3" t="inlineStr">
        <is>
          <t>Ingresos netos (€)</t>
        </is>
      </c>
      <c r="X4" s="3" t="inlineStr">
        <is>
          <t>Fianza (€)</t>
        </is>
      </c>
      <c r="Y4" s="3" t="inlineStr">
        <is>
          <t>Fecha de cobro</t>
        </is>
      </c>
      <c r="Z4" s="3" t="inlineStr">
        <is>
          <t>Canal</t>
        </is>
      </c>
      <c r="AA4" s="3" t="inlineStr">
        <is>
          <t>Observaciones</t>
        </is>
      </c>
      <c r="AB4" s="3" t="inlineStr">
        <is>
          <t>Control de fechas</t>
        </is>
      </c>
      <c r="AC4" s="3" t="inlineStr">
        <is>
          <t>Mes de entrada</t>
        </is>
      </c>
    </row>
    <row r="5">
      <c r="A5" s="4" t="inlineStr">
        <is>
          <t>RT-2026-001</t>
        </is>
      </c>
      <c r="B5" s="4" t="inlineStr">
        <is>
          <t>Confirmada</t>
        </is>
      </c>
      <c r="C5" s="4" t="inlineStr">
        <is>
          <t>María García</t>
        </is>
      </c>
      <c r="D5" s="4" t="inlineStr">
        <is>
          <t>12345678Z</t>
        </is>
      </c>
      <c r="E5" s="4" t="inlineStr">
        <is>
          <t>600123401</t>
        </is>
      </c>
      <c r="F5" s="5" t="inlineStr">
        <is>
          <t>Apartamento Sol Madrid</t>
        </is>
      </c>
      <c r="G5" s="5" t="inlineStr">
        <is>
          <t>Calle Mayor 12, 3º B</t>
        </is>
      </c>
      <c r="H5" s="4" t="inlineStr">
        <is>
          <t>9872023VK4797S0001WX</t>
        </is>
      </c>
      <c r="I5" s="4" t="inlineStr">
        <is>
          <t>Madrid</t>
        </is>
      </c>
      <c r="J5" s="5" t="inlineStr">
        <is>
          <t>Comunidad de Madrid</t>
        </is>
      </c>
      <c r="K5" s="29" t="n">
        <v>46093</v>
      </c>
      <c r="L5" s="29" t="n">
        <v>46097</v>
      </c>
      <c r="M5" s="7">
        <f>IF(OR(K5="",L5=""),"",L5-K5)</f>
        <v/>
      </c>
      <c r="N5" s="8" t="n">
        <v>2</v>
      </c>
      <c r="O5" s="9" t="n">
        <v>150</v>
      </c>
      <c r="P5" s="9" t="n">
        <v>55</v>
      </c>
      <c r="Q5" s="9" t="n">
        <v>0</v>
      </c>
      <c r="R5" s="9" t="n">
        <v>0</v>
      </c>
      <c r="S5" s="10">
        <f>IF(M5="","",M5*O5)</f>
        <v/>
      </c>
      <c r="T5" s="10">
        <f>IF(S5="","",S5+P5+Q5-R5)</f>
        <v/>
      </c>
      <c r="U5" s="11" t="n">
        <v>0.15</v>
      </c>
      <c r="V5" s="10">
        <f>IF(T5="","",T5*U5)</f>
        <v/>
      </c>
      <c r="W5" s="10">
        <f>IF(T5="","",T5-V5)</f>
        <v/>
      </c>
      <c r="X5" s="9" t="n">
        <v>300</v>
      </c>
      <c r="Y5" s="29" t="n">
        <v>46082</v>
      </c>
      <c r="Z5" s="4" t="inlineStr">
        <is>
          <t>Airbnb</t>
        </is>
      </c>
      <c r="AA5" s="5" t="inlineStr">
        <is>
          <t>Entrada autónoma a partir de las 15:00</t>
        </is>
      </c>
      <c r="AB5" s="12">
        <f>IF(OR(K5="",L5=""),"",IF(L5&lt;=K5,"REVISAR FECHAS","OK"))</f>
        <v/>
      </c>
      <c r="AC5" s="30">
        <f>IF(K5="","",K5-DAY(K5)+1)</f>
        <v/>
      </c>
    </row>
    <row r="6">
      <c r="A6" s="4" t="inlineStr">
        <is>
          <t>RT-2026-002</t>
        </is>
      </c>
      <c r="B6" s="4" t="inlineStr">
        <is>
          <t>Finalizada</t>
        </is>
      </c>
      <c r="C6" s="4" t="inlineStr">
        <is>
          <t>Antonio López</t>
        </is>
      </c>
      <c r="D6" s="4" t="inlineStr">
        <is>
          <t>23456789X</t>
        </is>
      </c>
      <c r="E6" s="4" t="inlineStr">
        <is>
          <t>600123402</t>
        </is>
      </c>
      <c r="F6" s="5" t="inlineStr">
        <is>
          <t>Loft Diagonal Barcelona</t>
        </is>
      </c>
      <c r="G6" s="5" t="inlineStr">
        <is>
          <t>Avenida Diagonal 405, 5º 2ª</t>
        </is>
      </c>
      <c r="H6" s="4" t="inlineStr">
        <is>
          <t>3567812DF3836F0001AB</t>
        </is>
      </c>
      <c r="I6" s="4" t="inlineStr">
        <is>
          <t>Barcelona</t>
        </is>
      </c>
      <c r="J6" s="5" t="inlineStr">
        <is>
          <t>Cataluña</t>
        </is>
      </c>
      <c r="K6" s="29" t="n">
        <v>46116</v>
      </c>
      <c r="L6" s="29" t="n">
        <v>46122</v>
      </c>
      <c r="M6" s="14">
        <f>IF(OR(K6="",L6=""),"",L6-K6)</f>
        <v/>
      </c>
      <c r="N6" s="8" t="n">
        <v>3</v>
      </c>
      <c r="O6" s="9" t="n">
        <v>185</v>
      </c>
      <c r="P6" s="9" t="n">
        <v>60</v>
      </c>
      <c r="Q6" s="9" t="n">
        <v>32</v>
      </c>
      <c r="R6" s="9" t="n">
        <v>20</v>
      </c>
      <c r="S6" s="15">
        <f>IF(M6="","",M6*O6)</f>
        <v/>
      </c>
      <c r="T6" s="15">
        <f>IF(S6="","",S6+P6+Q6-R6)</f>
        <v/>
      </c>
      <c r="U6" s="11" t="n">
        <v>0.18</v>
      </c>
      <c r="V6" s="15">
        <f>IF(T6="","",T6*U6)</f>
        <v/>
      </c>
      <c r="W6" s="15">
        <f>IF(T6="","",T6-V6)</f>
        <v/>
      </c>
      <c r="X6" s="9" t="n">
        <v>400</v>
      </c>
      <c r="Y6" s="29" t="n">
        <v>46101</v>
      </c>
      <c r="Z6" s="4" t="inlineStr">
        <is>
          <t>Booking.com</t>
        </is>
      </c>
      <c r="AA6" s="5" t="inlineStr">
        <is>
          <t>Factura emitida y estancia finalizada</t>
        </is>
      </c>
      <c r="AB6" s="16">
        <f>IF(OR(K6="",L6=""),"",IF(L6&lt;=K6,"REVISAR FECHAS","OK"))</f>
        <v/>
      </c>
      <c r="AC6" s="31">
        <f>IF(K6="","",K6-DAY(K6)+1)</f>
        <v/>
      </c>
    </row>
    <row r="7">
      <c r="A7" s="4" t="inlineStr">
        <is>
          <t>RT-2026-003</t>
        </is>
      </c>
      <c r="B7" s="4" t="inlineStr">
        <is>
          <t>Pendiente</t>
        </is>
      </c>
      <c r="C7" s="4" t="inlineStr">
        <is>
          <t>Carmen Ruiz</t>
        </is>
      </c>
      <c r="D7" s="4" t="inlineStr">
        <is>
          <t>34567890A</t>
        </is>
      </c>
      <c r="E7" s="4" t="inlineStr">
        <is>
          <t>600123403</t>
        </is>
      </c>
      <c r="F7" s="5" t="inlineStr">
        <is>
          <t>Casa Sierpes Sevilla</t>
        </is>
      </c>
      <c r="G7" s="5" t="inlineStr">
        <is>
          <t>Calle Sierpes 8, 2º</t>
        </is>
      </c>
      <c r="H7" s="4" t="inlineStr">
        <is>
          <t>6543210TG3464N0002CD</t>
        </is>
      </c>
      <c r="I7" s="4" t="inlineStr">
        <is>
          <t>Sevilla</t>
        </is>
      </c>
      <c r="J7" s="5" t="inlineStr">
        <is>
          <t>Andalucía</t>
        </is>
      </c>
      <c r="K7" s="29" t="n">
        <v>46162</v>
      </c>
      <c r="L7" s="29" t="n">
        <v>46165</v>
      </c>
      <c r="M7" s="7">
        <f>IF(OR(K7="",L7=""),"",L7-K7)</f>
        <v/>
      </c>
      <c r="N7" s="8" t="n">
        <v>2</v>
      </c>
      <c r="O7" s="9" t="n">
        <v>100</v>
      </c>
      <c r="P7" s="9" t="n">
        <v>45</v>
      </c>
      <c r="Q7" s="9" t="n">
        <v>0</v>
      </c>
      <c r="R7" s="9" t="n">
        <v>0</v>
      </c>
      <c r="S7" s="10">
        <f>IF(M7="","",M7*O7)</f>
        <v/>
      </c>
      <c r="T7" s="10">
        <f>IF(S7="","",S7+P7+Q7-R7)</f>
        <v/>
      </c>
      <c r="U7" s="11" t="n">
        <v>0.12</v>
      </c>
      <c r="V7" s="10">
        <f>IF(T7="","",T7*U7)</f>
        <v/>
      </c>
      <c r="W7" s="10">
        <f>IF(T7="","",T7-V7)</f>
        <v/>
      </c>
      <c r="X7" s="9" t="n">
        <v>200</v>
      </c>
      <c r="Y7" s="29" t="n">
        <v>46147</v>
      </c>
      <c r="Z7" s="4" t="inlineStr">
        <is>
          <t>Web propia</t>
        </is>
      </c>
      <c r="AA7" s="5" t="inlineStr">
        <is>
          <t>Pendiente de confirmar hora de llegada</t>
        </is>
      </c>
      <c r="AB7" s="12">
        <f>IF(OR(K7="",L7=""),"",IF(L7&lt;=K7,"REVISAR FECHAS","OK"))</f>
        <v/>
      </c>
      <c r="AC7" s="30">
        <f>IF(K7="","",K7-DAY(K7)+1)</f>
        <v/>
      </c>
    </row>
    <row r="8">
      <c r="A8" s="4" t="inlineStr">
        <is>
          <t>RT-2026-004</t>
        </is>
      </c>
      <c r="B8" s="4" t="inlineStr">
        <is>
          <t>Confirmada</t>
        </is>
      </c>
      <c r="C8" s="4" t="inlineStr">
        <is>
          <t>José Martínez</t>
        </is>
      </c>
      <c r="D8" s="4" t="inlineStr">
        <is>
          <t>45678901B</t>
        </is>
      </c>
      <c r="E8" s="4" t="inlineStr">
        <is>
          <t>600123404</t>
        </is>
      </c>
      <c r="F8" s="5" t="inlineStr">
        <is>
          <t>Piso Colón Valencia</t>
        </is>
      </c>
      <c r="G8" s="5" t="inlineStr">
        <is>
          <t>Calle Colón 22, 4º A</t>
        </is>
      </c>
      <c r="H8" s="4" t="inlineStr">
        <is>
          <t>7894561YJ2789P0003EF</t>
        </is>
      </c>
      <c r="I8" s="4" t="inlineStr">
        <is>
          <t>Valencia</t>
        </is>
      </c>
      <c r="J8" s="5" t="inlineStr">
        <is>
          <t>Comunidad Valenciana</t>
        </is>
      </c>
      <c r="K8" s="29" t="n">
        <v>46174</v>
      </c>
      <c r="L8" s="29" t="n">
        <v>46181</v>
      </c>
      <c r="M8" s="14">
        <f>IF(OR(K8="",L8=""),"",L8-K8)</f>
        <v/>
      </c>
      <c r="N8" s="8" t="n">
        <v>4</v>
      </c>
      <c r="O8" s="9" t="n">
        <v>130</v>
      </c>
      <c r="P8" s="9" t="n">
        <v>50</v>
      </c>
      <c r="Q8" s="9" t="n">
        <v>14</v>
      </c>
      <c r="R8" s="9" t="n">
        <v>0</v>
      </c>
      <c r="S8" s="15">
        <f>IF(M8="","",M8*O8)</f>
        <v/>
      </c>
      <c r="T8" s="15">
        <f>IF(S8="","",S8+P8+Q8-R8)</f>
        <v/>
      </c>
      <c r="U8" s="11" t="n">
        <v>0.14</v>
      </c>
      <c r="V8" s="15">
        <f>IF(T8="","",T8*U8)</f>
        <v/>
      </c>
      <c r="W8" s="15">
        <f>IF(T8="","",T8-V8)</f>
        <v/>
      </c>
      <c r="X8" s="9" t="n">
        <v>300</v>
      </c>
      <c r="Y8" s="29" t="n">
        <v>46160</v>
      </c>
      <c r="Z8" s="4" t="inlineStr">
        <is>
          <t>Vrbo</t>
        </is>
      </c>
      <c r="AA8" s="5" t="inlineStr">
        <is>
          <t>Solicita cuna de viaje</t>
        </is>
      </c>
      <c r="AB8" s="16">
        <f>IF(OR(K8="",L8=""),"",IF(L8&lt;=K8,"REVISAR FECHAS","OK"))</f>
        <v/>
      </c>
      <c r="AC8" s="31">
        <f>IF(K8="","",K8-DAY(K8)+1)</f>
        <v/>
      </c>
    </row>
    <row r="9">
      <c r="A9" s="4" t="inlineStr">
        <is>
          <t>RT-2026-005</t>
        </is>
      </c>
      <c r="B9" s="4" t="inlineStr">
        <is>
          <t>Cancelada</t>
        </is>
      </c>
      <c r="C9" s="4" t="inlineStr">
        <is>
          <t>Laura Fernández</t>
        </is>
      </c>
      <c r="D9" s="4" t="inlineStr">
        <is>
          <t>56789012C</t>
        </is>
      </c>
      <c r="E9" s="4" t="inlineStr">
        <is>
          <t>600123405</t>
        </is>
      </c>
      <c r="F9" s="5" t="inlineStr">
        <is>
          <t>Estudio Malagueta Málaga</t>
        </is>
      </c>
      <c r="G9" s="5" t="inlineStr">
        <is>
          <t>Paseo de la Farola 9, 1º</t>
        </is>
      </c>
      <c r="H9" s="4" t="inlineStr">
        <is>
          <t>3219874UF6578Q0004GH</t>
        </is>
      </c>
      <c r="I9" s="4" t="inlineStr">
        <is>
          <t>Málaga</t>
        </is>
      </c>
      <c r="J9" s="5" t="inlineStr">
        <is>
          <t>Andalucía</t>
        </is>
      </c>
      <c r="K9" s="29" t="n">
        <v>46191</v>
      </c>
      <c r="L9" s="29" t="n">
        <v>46193</v>
      </c>
      <c r="M9" s="7">
        <f>IF(OR(K9="",L9=""),"",L9-K9)</f>
        <v/>
      </c>
      <c r="N9" s="8" t="n">
        <v>2</v>
      </c>
      <c r="O9" s="9" t="n">
        <v>120</v>
      </c>
      <c r="P9" s="9" t="n">
        <v>0</v>
      </c>
      <c r="Q9" s="9" t="n">
        <v>0</v>
      </c>
      <c r="R9" s="9" t="n">
        <v>240</v>
      </c>
      <c r="S9" s="10">
        <f>IF(M9="","",M9*O9)</f>
        <v/>
      </c>
      <c r="T9" s="10">
        <f>IF(S9="","",S9+P9+Q9-R9)</f>
        <v/>
      </c>
      <c r="U9" s="11" t="n">
        <v>0.15</v>
      </c>
      <c r="V9" s="10">
        <f>IF(T9="","",T9*U9)</f>
        <v/>
      </c>
      <c r="W9" s="10">
        <f>IF(T9="","",T9-V9)</f>
        <v/>
      </c>
      <c r="X9" s="9" t="n">
        <v>250</v>
      </c>
      <c r="Y9" s="29" t="n">
        <v>46174</v>
      </c>
      <c r="Z9" s="4" t="inlineStr">
        <is>
          <t>Airbnb</t>
        </is>
      </c>
      <c r="AA9" s="5" t="inlineStr">
        <is>
          <t>Cancelación sin cargos conforme a la política aplicada</t>
        </is>
      </c>
      <c r="AB9" s="12">
        <f>IF(OR(K9="",L9=""),"",IF(L9&lt;=K9,"REVISAR FECHAS","OK"))</f>
        <v/>
      </c>
      <c r="AC9" s="30">
        <f>IF(K9="","",K9-DAY(K9)+1)</f>
        <v/>
      </c>
    </row>
    <row r="10">
      <c r="A10" s="4" t="inlineStr">
        <is>
          <t>RT-2026-006</t>
        </is>
      </c>
      <c r="B10" s="4" t="inlineStr">
        <is>
          <t>Finalizada</t>
        </is>
      </c>
      <c r="C10" s="4" t="inlineStr">
        <is>
          <t>Manuel Sánchez</t>
        </is>
      </c>
      <c r="D10" s="4" t="inlineStr">
        <is>
          <t>67890123D</t>
        </is>
      </c>
      <c r="E10" s="4" t="inlineStr">
        <is>
          <t>600123406</t>
        </is>
      </c>
      <c r="F10" s="5" t="inlineStr">
        <is>
          <t>Ático Bellver Palma</t>
        </is>
      </c>
      <c r="G10" s="5" t="inlineStr">
        <is>
          <t>Calle del Mar 18, 6º</t>
        </is>
      </c>
      <c r="H10" s="4" t="inlineStr">
        <is>
          <t>4561237DD6865R0005JK</t>
        </is>
      </c>
      <c r="I10" s="4" t="inlineStr">
        <is>
          <t>Palma</t>
        </is>
      </c>
      <c r="J10" s="5" t="inlineStr">
        <is>
          <t>Illes Balears</t>
        </is>
      </c>
      <c r="K10" s="29" t="n">
        <v>46205</v>
      </c>
      <c r="L10" s="29" t="n">
        <v>46219</v>
      </c>
      <c r="M10" s="14">
        <f>IF(OR(K10="",L10=""),"",L10-K10)</f>
        <v/>
      </c>
      <c r="N10" s="8" t="n">
        <v>5</v>
      </c>
      <c r="O10" s="9" t="n">
        <v>210</v>
      </c>
      <c r="P10" s="9" t="n">
        <v>80</v>
      </c>
      <c r="Q10" s="9" t="n">
        <v>56</v>
      </c>
      <c r="R10" s="9" t="n">
        <v>50</v>
      </c>
      <c r="S10" s="15">
        <f>IF(M10="","",M10*O10)</f>
        <v/>
      </c>
      <c r="T10" s="15">
        <f>IF(S10="","",S10+P10+Q10-R10)</f>
        <v/>
      </c>
      <c r="U10" s="11" t="n">
        <v>0.17</v>
      </c>
      <c r="V10" s="15">
        <f>IF(T10="","",T10*U10)</f>
        <v/>
      </c>
      <c r="W10" s="15">
        <f>IF(T10="","",T10-V10)</f>
        <v/>
      </c>
      <c r="X10" s="9" t="n">
        <v>500</v>
      </c>
      <c r="Y10" s="29" t="n">
        <v>46188</v>
      </c>
      <c r="Z10" s="4" t="inlineStr">
        <is>
          <t>Booking.com</t>
        </is>
      </c>
      <c r="AA10" s="5" t="inlineStr">
        <is>
          <t>Limpieza adicional solicitada a la salida</t>
        </is>
      </c>
      <c r="AB10" s="16">
        <f>IF(OR(K10="",L10=""),"",IF(L10&lt;=K10,"REVISAR FECHAS","OK"))</f>
        <v/>
      </c>
      <c r="AC10" s="31">
        <f>IF(K10="","",K10-DAY(K10)+1)</f>
        <v/>
      </c>
    </row>
    <row r="11">
      <c r="A11" s="4" t="inlineStr">
        <is>
          <t>RT-2026-007</t>
        </is>
      </c>
      <c r="B11" s="4" t="inlineStr">
        <is>
          <t>Confirmada</t>
        </is>
      </c>
      <c r="C11" s="4" t="inlineStr">
        <is>
          <t>Elena Navarro</t>
        </is>
      </c>
      <c r="D11" s="4" t="inlineStr">
        <is>
          <t>78901234E</t>
        </is>
      </c>
      <c r="E11" s="4" t="inlineStr">
        <is>
          <t>600123407</t>
        </is>
      </c>
      <c r="F11" s="5" t="inlineStr">
        <is>
          <t>Apartamento Zurriola</t>
        </is>
      </c>
      <c r="G11" s="5" t="inlineStr">
        <is>
          <t>Calle San Francisco 31, 3º</t>
        </is>
      </c>
      <c r="H11" s="4" t="inlineStr">
        <is>
          <t>8527419VM7841S0006LM</t>
        </is>
      </c>
      <c r="I11" s="4" t="inlineStr">
        <is>
          <t>San Sebastián</t>
        </is>
      </c>
      <c r="J11" s="5" t="inlineStr">
        <is>
          <t>País Vasco</t>
        </is>
      </c>
      <c r="K11" s="29" t="n">
        <v>46239</v>
      </c>
      <c r="L11" s="29" t="n">
        <v>46244</v>
      </c>
      <c r="M11" s="7">
        <f>IF(OR(K11="",L11=""),"",L11-K11)</f>
        <v/>
      </c>
      <c r="N11" s="8" t="n">
        <v>3</v>
      </c>
      <c r="O11" s="9" t="n">
        <v>195</v>
      </c>
      <c r="P11" s="9" t="n">
        <v>65</v>
      </c>
      <c r="Q11" s="9" t="n">
        <v>0</v>
      </c>
      <c r="R11" s="9" t="n">
        <v>0</v>
      </c>
      <c r="S11" s="10">
        <f>IF(M11="","",M11*O11)</f>
        <v/>
      </c>
      <c r="T11" s="10">
        <f>IF(S11="","",S11+P11+Q11-R11)</f>
        <v/>
      </c>
      <c r="U11" s="11" t="n">
        <v>0.15</v>
      </c>
      <c r="V11" s="10">
        <f>IF(T11="","",T11*U11)</f>
        <v/>
      </c>
      <c r="W11" s="10">
        <f>IF(T11="","",T11-V11)</f>
        <v/>
      </c>
      <c r="X11" s="9" t="n">
        <v>400</v>
      </c>
      <c r="Y11" s="29" t="n">
        <v>46223</v>
      </c>
      <c r="Z11" s="4" t="inlineStr">
        <is>
          <t>Directa</t>
        </is>
      </c>
      <c r="AA11" s="5" t="inlineStr">
        <is>
          <t>Se facilitará plaza de aparcamiento cercana</t>
        </is>
      </c>
      <c r="AB11" s="12">
        <f>IF(OR(K11="",L11=""),"",IF(L11&lt;=K11,"REVISAR FECHAS","OK"))</f>
        <v/>
      </c>
      <c r="AC11" s="30">
        <f>IF(K11="","",K11-DAY(K11)+1)</f>
        <v/>
      </c>
    </row>
    <row r="12">
      <c r="A12" s="4" t="inlineStr">
        <is>
          <t>RT-2026-008</t>
        </is>
      </c>
      <c r="B12" s="4" t="inlineStr">
        <is>
          <t>Pendiente</t>
        </is>
      </c>
      <c r="C12" s="4" t="inlineStr">
        <is>
          <t>Pablo Romero</t>
        </is>
      </c>
      <c r="D12" s="4" t="inlineStr">
        <is>
          <t>89012345F</t>
        </is>
      </c>
      <c r="E12" s="4" t="inlineStr">
        <is>
          <t>600123408</t>
        </is>
      </c>
      <c r="F12" s="5" t="inlineStr">
        <is>
          <t>Apartamento Sol Madrid</t>
        </is>
      </c>
      <c r="G12" s="5" t="inlineStr">
        <is>
          <t>Calle Mayor 12, 3º B</t>
        </is>
      </c>
      <c r="H12" s="4" t="inlineStr">
        <is>
          <t>7412586VK4797T0007NP</t>
        </is>
      </c>
      <c r="I12" s="4" t="inlineStr">
        <is>
          <t>Madrid</t>
        </is>
      </c>
      <c r="J12" s="5" t="inlineStr">
        <is>
          <t>Comunidad de Madrid</t>
        </is>
      </c>
      <c r="K12" s="29" t="n">
        <v>46252</v>
      </c>
      <c r="L12" s="29" t="n">
        <v>46256</v>
      </c>
      <c r="M12" s="14">
        <f>IF(OR(K12="",L12=""),"",L12-K12)</f>
        <v/>
      </c>
      <c r="N12" s="8" t="n">
        <v>2</v>
      </c>
      <c r="O12" s="9" t="n">
        <v>160</v>
      </c>
      <c r="P12" s="9" t="n">
        <v>55</v>
      </c>
      <c r="Q12" s="9" t="n">
        <v>0</v>
      </c>
      <c r="R12" s="9" t="n">
        <v>10</v>
      </c>
      <c r="S12" s="15">
        <f>IF(M12="","",M12*O12)</f>
        <v/>
      </c>
      <c r="T12" s="15">
        <f>IF(S12="","",S12+P12+Q12-R12)</f>
        <v/>
      </c>
      <c r="U12" s="11" t="n">
        <v>0.1</v>
      </c>
      <c r="V12" s="15">
        <f>IF(T12="","",T12*U12)</f>
        <v/>
      </c>
      <c r="W12" s="15">
        <f>IF(T12="","",T12-V12)</f>
        <v/>
      </c>
      <c r="X12" s="9" t="n">
        <v>300</v>
      </c>
      <c r="Y12" s="29" t="n">
        <v>46236</v>
      </c>
      <c r="Z12" s="4" t="inlineStr">
        <is>
          <t>Web propia</t>
        </is>
      </c>
      <c r="AA12" s="5" t="inlineStr">
        <is>
          <t>Pendiente del pago final de la reserva</t>
        </is>
      </c>
      <c r="AB12" s="16">
        <f>IF(OR(K12="",L12=""),"",IF(L12&lt;=K12,"REVISAR FECHAS","OK"))</f>
        <v/>
      </c>
      <c r="AC12" s="31">
        <f>IF(K12="","",K12-DAY(K12)+1)</f>
        <v/>
      </c>
    </row>
    <row r="13">
      <c r="A13" s="4" t="inlineStr">
        <is>
          <t>RT-2026-009</t>
        </is>
      </c>
      <c r="B13" s="4" t="inlineStr">
        <is>
          <t>Finalizada</t>
        </is>
      </c>
      <c r="C13" s="4" t="inlineStr">
        <is>
          <t>Sofía Torres</t>
        </is>
      </c>
      <c r="D13" s="4" t="inlineStr">
        <is>
          <t>90123456G</t>
        </is>
      </c>
      <c r="E13" s="4" t="inlineStr">
        <is>
          <t>600123409</t>
        </is>
      </c>
      <c r="F13" s="5" t="inlineStr">
        <is>
          <t>Loft Diagonal Barcelona</t>
        </is>
      </c>
      <c r="G13" s="5" t="inlineStr">
        <is>
          <t>Avenida Diagonal 405, 5º 2ª</t>
        </is>
      </c>
      <c r="H13" s="4" t="inlineStr">
        <is>
          <t>9638527DF3836U0008QR</t>
        </is>
      </c>
      <c r="I13" s="4" t="inlineStr">
        <is>
          <t>Barcelona</t>
        </is>
      </c>
      <c r="J13" s="5" t="inlineStr">
        <is>
          <t>Cataluña</t>
        </is>
      </c>
      <c r="K13" s="29" t="n">
        <v>46268</v>
      </c>
      <c r="L13" s="29" t="n">
        <v>46272</v>
      </c>
      <c r="M13" s="7">
        <f>IF(OR(K13="",L13=""),"",L13-K13)</f>
        <v/>
      </c>
      <c r="N13" s="8" t="n">
        <v>2</v>
      </c>
      <c r="O13" s="9" t="n">
        <v>190</v>
      </c>
      <c r="P13" s="9" t="n">
        <v>60</v>
      </c>
      <c r="Q13" s="9" t="n">
        <v>24</v>
      </c>
      <c r="R13" s="9" t="n">
        <v>0</v>
      </c>
      <c r="S13" s="10">
        <f>IF(M13="","",M13*O13)</f>
        <v/>
      </c>
      <c r="T13" s="10">
        <f>IF(S13="","",S13+P13+Q13-R13)</f>
        <v/>
      </c>
      <c r="U13" s="11" t="n">
        <v>0.18</v>
      </c>
      <c r="V13" s="10">
        <f>IF(T13="","",T13*U13)</f>
        <v/>
      </c>
      <c r="W13" s="10">
        <f>IF(T13="","",T13-V13)</f>
        <v/>
      </c>
      <c r="X13" s="9" t="n">
        <v>400</v>
      </c>
      <c r="Y13" s="29" t="n">
        <v>46249</v>
      </c>
      <c r="Z13" s="4" t="inlineStr">
        <is>
          <t>Booking.com</t>
        </is>
      </c>
      <c r="AA13" s="5" t="inlineStr">
        <is>
          <t>Huéspedes recurrentes</t>
        </is>
      </c>
      <c r="AB13" s="12">
        <f>IF(OR(K13="",L13=""),"",IF(L13&lt;=K13,"REVISAR FECHAS","OK"))</f>
        <v/>
      </c>
      <c r="AC13" s="30">
        <f>IF(K13="","",K13-DAY(K13)+1)</f>
        <v/>
      </c>
    </row>
    <row r="14">
      <c r="A14" s="4" t="inlineStr">
        <is>
          <t>RT-2026-010</t>
        </is>
      </c>
      <c r="B14" s="4" t="inlineStr">
        <is>
          <t>Confirmada</t>
        </is>
      </c>
      <c r="C14" s="4" t="inlineStr">
        <is>
          <t>Diego Morales</t>
        </is>
      </c>
      <c r="D14" s="4" t="inlineStr">
        <is>
          <t>01234567H</t>
        </is>
      </c>
      <c r="E14" s="4" t="inlineStr">
        <is>
          <t>600123410</t>
        </is>
      </c>
      <c r="F14" s="5" t="inlineStr">
        <is>
          <t>Estudio Malagueta Málaga</t>
        </is>
      </c>
      <c r="G14" s="5" t="inlineStr">
        <is>
          <t>Paseo de la Farola 9, 1º</t>
        </is>
      </c>
      <c r="H14" s="4" t="inlineStr">
        <is>
          <t>1597534TG3464V0009ST</t>
        </is>
      </c>
      <c r="I14" s="4" t="inlineStr">
        <is>
          <t>Málaga</t>
        </is>
      </c>
      <c r="J14" s="5" t="inlineStr">
        <is>
          <t>Andalucía</t>
        </is>
      </c>
      <c r="K14" s="29" t="n">
        <v>46285</v>
      </c>
      <c r="L14" s="29" t="n">
        <v>46291</v>
      </c>
      <c r="M14" s="14">
        <f>IF(OR(K14="",L14=""),"",L14-K14)</f>
        <v/>
      </c>
      <c r="N14" s="8" t="n">
        <v>4</v>
      </c>
      <c r="O14" s="9" t="n">
        <v>145</v>
      </c>
      <c r="P14" s="9" t="n">
        <v>55</v>
      </c>
      <c r="Q14" s="9" t="n">
        <v>18</v>
      </c>
      <c r="R14" s="9" t="n">
        <v>0</v>
      </c>
      <c r="S14" s="15">
        <f>IF(M14="","",M14*O14)</f>
        <v/>
      </c>
      <c r="T14" s="15">
        <f>IF(S14="","",S14+P14+Q14-R14)</f>
        <v/>
      </c>
      <c r="U14" s="11" t="n">
        <v>0.15</v>
      </c>
      <c r="V14" s="15">
        <f>IF(T14="","",T14*U14)</f>
        <v/>
      </c>
      <c r="W14" s="15">
        <f>IF(T14="","",T14-V14)</f>
        <v/>
      </c>
      <c r="X14" s="9" t="n">
        <v>300</v>
      </c>
      <c r="Y14" s="29" t="n">
        <v>46270</v>
      </c>
      <c r="Z14" s="4" t="inlineStr">
        <is>
          <t>Directa</t>
        </is>
      </c>
      <c r="AA14" s="5" t="inlineStr">
        <is>
          <t>Solicita información sobre traslado al aeropuerto</t>
        </is>
      </c>
      <c r="AB14" s="16">
        <f>IF(OR(K14="",L14=""),"",IF(L14&lt;=K14,"REVISAR FECHAS","OK"))</f>
        <v/>
      </c>
      <c r="AC14" s="31">
        <f>IF(K14="","",K14-DAY(K14)+1)</f>
        <v/>
      </c>
    </row>
    <row r="15">
      <c r="A15" s="4" t="n"/>
      <c r="B15" s="4" t="n"/>
      <c r="C15" s="4" t="n"/>
      <c r="D15" s="4" t="n"/>
      <c r="E15" s="4" t="n"/>
      <c r="F15" s="5" t="n"/>
      <c r="G15" s="5" t="n"/>
      <c r="H15" s="4" t="n"/>
      <c r="I15" s="4" t="n"/>
      <c r="J15" s="5" t="n"/>
      <c r="K15" s="29" t="n"/>
      <c r="L15" s="29" t="n"/>
      <c r="M15" s="7">
        <f>IF(OR(K15="",L15=""),"",L15-K15)</f>
        <v/>
      </c>
      <c r="N15" s="8" t="n"/>
      <c r="O15" s="9" t="n"/>
      <c r="P15" s="9" t="n"/>
      <c r="Q15" s="9" t="n"/>
      <c r="R15" s="9" t="n"/>
      <c r="S15" s="10">
        <f>IF(M15="","",M15*O15)</f>
        <v/>
      </c>
      <c r="T15" s="10">
        <f>IF(S15="","",S15+P15+Q15-R15)</f>
        <v/>
      </c>
      <c r="U15" s="11" t="n"/>
      <c r="V15" s="10">
        <f>IF(T15="","",T15*U15)</f>
        <v/>
      </c>
      <c r="W15" s="10">
        <f>IF(T15="","",T15-V15)</f>
        <v/>
      </c>
      <c r="X15" s="9" t="n"/>
      <c r="Y15" s="29" t="n"/>
      <c r="Z15" s="4" t="n"/>
      <c r="AA15" s="5" t="n"/>
      <c r="AB15" s="12">
        <f>IF(OR(K15="",L15=""),"",IF(L15&lt;=K15,"REVISAR FECHAS","OK"))</f>
        <v/>
      </c>
      <c r="AC15" s="30">
        <f>IF(K15="","",K15-DAY(K15)+1)</f>
        <v/>
      </c>
    </row>
    <row r="16">
      <c r="A16" s="4" t="n"/>
      <c r="B16" s="4" t="n"/>
      <c r="C16" s="4" t="n"/>
      <c r="D16" s="4" t="n"/>
      <c r="E16" s="4" t="n"/>
      <c r="F16" s="5" t="n"/>
      <c r="G16" s="5" t="n"/>
      <c r="H16" s="4" t="n"/>
      <c r="I16" s="4" t="n"/>
      <c r="J16" s="5" t="n"/>
      <c r="K16" s="29" t="n"/>
      <c r="L16" s="29" t="n"/>
      <c r="M16" s="14">
        <f>IF(OR(K16="",L16=""),"",L16-K16)</f>
        <v/>
      </c>
      <c r="N16" s="8" t="n"/>
      <c r="O16" s="9" t="n"/>
      <c r="P16" s="9" t="n"/>
      <c r="Q16" s="9" t="n"/>
      <c r="R16" s="9" t="n"/>
      <c r="S16" s="15">
        <f>IF(M16="","",M16*O16)</f>
        <v/>
      </c>
      <c r="T16" s="15">
        <f>IF(S16="","",S16+P16+Q16-R16)</f>
        <v/>
      </c>
      <c r="U16" s="11" t="n"/>
      <c r="V16" s="15">
        <f>IF(T16="","",T16*U16)</f>
        <v/>
      </c>
      <c r="W16" s="15">
        <f>IF(T16="","",T16-V16)</f>
        <v/>
      </c>
      <c r="X16" s="9" t="n"/>
      <c r="Y16" s="29" t="n"/>
      <c r="Z16" s="4" t="n"/>
      <c r="AA16" s="5" t="n"/>
      <c r="AB16" s="16">
        <f>IF(OR(K16="",L16=""),"",IF(L16&lt;=K16,"REVISAR FECHAS","OK"))</f>
        <v/>
      </c>
      <c r="AC16" s="31">
        <f>IF(K16="","",K16-DAY(K16)+1)</f>
        <v/>
      </c>
    </row>
    <row r="17">
      <c r="A17" s="4" t="n"/>
      <c r="B17" s="4" t="n"/>
      <c r="C17" s="4" t="n"/>
      <c r="D17" s="4" t="n"/>
      <c r="E17" s="4" t="n"/>
      <c r="F17" s="5" t="n"/>
      <c r="G17" s="5" t="n"/>
      <c r="H17" s="4" t="n"/>
      <c r="I17" s="4" t="n"/>
      <c r="J17" s="5" t="n"/>
      <c r="K17" s="29" t="n"/>
      <c r="L17" s="29" t="n"/>
      <c r="M17" s="7">
        <f>IF(OR(K17="",L17=""),"",L17-K17)</f>
        <v/>
      </c>
      <c r="N17" s="8" t="n"/>
      <c r="O17" s="9" t="n"/>
      <c r="P17" s="9" t="n"/>
      <c r="Q17" s="9" t="n"/>
      <c r="R17" s="9" t="n"/>
      <c r="S17" s="10">
        <f>IF(M17="","",M17*O17)</f>
        <v/>
      </c>
      <c r="T17" s="10">
        <f>IF(S17="","",S17+P17+Q17-R17)</f>
        <v/>
      </c>
      <c r="U17" s="11" t="n"/>
      <c r="V17" s="10">
        <f>IF(T17="","",T17*U17)</f>
        <v/>
      </c>
      <c r="W17" s="10">
        <f>IF(T17="","",T17-V17)</f>
        <v/>
      </c>
      <c r="X17" s="9" t="n"/>
      <c r="Y17" s="29" t="n"/>
      <c r="Z17" s="4" t="n"/>
      <c r="AA17" s="5" t="n"/>
      <c r="AB17" s="12">
        <f>IF(OR(K17="",L17=""),"",IF(L17&lt;=K17,"REVISAR FECHAS","OK"))</f>
        <v/>
      </c>
      <c r="AC17" s="30">
        <f>IF(K17="","",K17-DAY(K17)+1)</f>
        <v/>
      </c>
    </row>
    <row r="18">
      <c r="A18" s="4" t="n"/>
      <c r="B18" s="4" t="n"/>
      <c r="C18" s="4" t="n"/>
      <c r="D18" s="4" t="n"/>
      <c r="E18" s="4" t="n"/>
      <c r="F18" s="5" t="n"/>
      <c r="G18" s="5" t="n"/>
      <c r="H18" s="4" t="n"/>
      <c r="I18" s="4" t="n"/>
      <c r="J18" s="5" t="n"/>
      <c r="K18" s="29" t="n"/>
      <c r="L18" s="29" t="n"/>
      <c r="M18" s="14">
        <f>IF(OR(K18="",L18=""),"",L18-K18)</f>
        <v/>
      </c>
      <c r="N18" s="8" t="n"/>
      <c r="O18" s="9" t="n"/>
      <c r="P18" s="9" t="n"/>
      <c r="Q18" s="9" t="n"/>
      <c r="R18" s="9" t="n"/>
      <c r="S18" s="15">
        <f>IF(M18="","",M18*O18)</f>
        <v/>
      </c>
      <c r="T18" s="15">
        <f>IF(S18="","",S18+P18+Q18-R18)</f>
        <v/>
      </c>
      <c r="U18" s="11" t="n"/>
      <c r="V18" s="15">
        <f>IF(T18="","",T18*U18)</f>
        <v/>
      </c>
      <c r="W18" s="15">
        <f>IF(T18="","",T18-V18)</f>
        <v/>
      </c>
      <c r="X18" s="9" t="n"/>
      <c r="Y18" s="29" t="n"/>
      <c r="Z18" s="4" t="n"/>
      <c r="AA18" s="5" t="n"/>
      <c r="AB18" s="16">
        <f>IF(OR(K18="",L18=""),"",IF(L18&lt;=K18,"REVISAR FECHAS","OK"))</f>
        <v/>
      </c>
      <c r="AC18" s="31">
        <f>IF(K18="","",K18-DAY(K18)+1)</f>
        <v/>
      </c>
    </row>
    <row r="19">
      <c r="A19" s="4" t="n"/>
      <c r="B19" s="4" t="n"/>
      <c r="C19" s="4" t="n"/>
      <c r="D19" s="4" t="n"/>
      <c r="E19" s="4" t="n"/>
      <c r="F19" s="5" t="n"/>
      <c r="G19" s="5" t="n"/>
      <c r="H19" s="4" t="n"/>
      <c r="I19" s="4" t="n"/>
      <c r="J19" s="5" t="n"/>
      <c r="K19" s="29" t="n"/>
      <c r="L19" s="29" t="n"/>
      <c r="M19" s="7">
        <f>IF(OR(K19="",L19=""),"",L19-K19)</f>
        <v/>
      </c>
      <c r="N19" s="8" t="n"/>
      <c r="O19" s="9" t="n"/>
      <c r="P19" s="9" t="n"/>
      <c r="Q19" s="9" t="n"/>
      <c r="R19" s="9" t="n"/>
      <c r="S19" s="10">
        <f>IF(M19="","",M19*O19)</f>
        <v/>
      </c>
      <c r="T19" s="10">
        <f>IF(S19="","",S19+P19+Q19-R19)</f>
        <v/>
      </c>
      <c r="U19" s="11" t="n"/>
      <c r="V19" s="10">
        <f>IF(T19="","",T19*U19)</f>
        <v/>
      </c>
      <c r="W19" s="10">
        <f>IF(T19="","",T19-V19)</f>
        <v/>
      </c>
      <c r="X19" s="9" t="n"/>
      <c r="Y19" s="29" t="n"/>
      <c r="Z19" s="4" t="n"/>
      <c r="AA19" s="5" t="n"/>
      <c r="AB19" s="12">
        <f>IF(OR(K19="",L19=""),"",IF(L19&lt;=K19,"REVISAR FECHAS","OK"))</f>
        <v/>
      </c>
      <c r="AC19" s="30">
        <f>IF(K19="","",K19-DAY(K19)+1)</f>
        <v/>
      </c>
    </row>
    <row r="20">
      <c r="A20" s="4" t="n"/>
      <c r="B20" s="4" t="n"/>
      <c r="C20" s="4" t="n"/>
      <c r="D20" s="4" t="n"/>
      <c r="E20" s="4" t="n"/>
      <c r="F20" s="5" t="n"/>
      <c r="G20" s="5" t="n"/>
      <c r="H20" s="4" t="n"/>
      <c r="I20" s="4" t="n"/>
      <c r="J20" s="5" t="n"/>
      <c r="K20" s="29" t="n"/>
      <c r="L20" s="29" t="n"/>
      <c r="M20" s="14">
        <f>IF(OR(K20="",L20=""),"",L20-K20)</f>
        <v/>
      </c>
      <c r="N20" s="8" t="n"/>
      <c r="O20" s="9" t="n"/>
      <c r="P20" s="9" t="n"/>
      <c r="Q20" s="9" t="n"/>
      <c r="R20" s="9" t="n"/>
      <c r="S20" s="15">
        <f>IF(M20="","",M20*O20)</f>
        <v/>
      </c>
      <c r="T20" s="15">
        <f>IF(S20="","",S20+P20+Q20-R20)</f>
        <v/>
      </c>
      <c r="U20" s="11" t="n"/>
      <c r="V20" s="15">
        <f>IF(T20="","",T20*U20)</f>
        <v/>
      </c>
      <c r="W20" s="15">
        <f>IF(T20="","",T20-V20)</f>
        <v/>
      </c>
      <c r="X20" s="9" t="n"/>
      <c r="Y20" s="29" t="n"/>
      <c r="Z20" s="4" t="n"/>
      <c r="AA20" s="5" t="n"/>
      <c r="AB20" s="16">
        <f>IF(OR(K20="",L20=""),"",IF(L20&lt;=K20,"REVISAR FECHAS","OK"))</f>
        <v/>
      </c>
      <c r="AC20" s="31">
        <f>IF(K20="","",K20-DAY(K20)+1)</f>
        <v/>
      </c>
    </row>
    <row r="21">
      <c r="A21" s="4" t="n"/>
      <c r="B21" s="4" t="n"/>
      <c r="C21" s="4" t="n"/>
      <c r="D21" s="4" t="n"/>
      <c r="E21" s="4" t="n"/>
      <c r="F21" s="5" t="n"/>
      <c r="G21" s="5" t="n"/>
      <c r="H21" s="4" t="n"/>
      <c r="I21" s="4" t="n"/>
      <c r="J21" s="5" t="n"/>
      <c r="K21" s="29" t="n"/>
      <c r="L21" s="29" t="n"/>
      <c r="M21" s="7">
        <f>IF(OR(K21="",L21=""),"",L21-K21)</f>
        <v/>
      </c>
      <c r="N21" s="8" t="n"/>
      <c r="O21" s="9" t="n"/>
      <c r="P21" s="9" t="n"/>
      <c r="Q21" s="9" t="n"/>
      <c r="R21" s="9" t="n"/>
      <c r="S21" s="10">
        <f>IF(M21="","",M21*O21)</f>
        <v/>
      </c>
      <c r="T21" s="10">
        <f>IF(S21="","",S21+P21+Q21-R21)</f>
        <v/>
      </c>
      <c r="U21" s="11" t="n"/>
      <c r="V21" s="10">
        <f>IF(T21="","",T21*U21)</f>
        <v/>
      </c>
      <c r="W21" s="10">
        <f>IF(T21="","",T21-V21)</f>
        <v/>
      </c>
      <c r="X21" s="9" t="n"/>
      <c r="Y21" s="29" t="n"/>
      <c r="Z21" s="4" t="n"/>
      <c r="AA21" s="5" t="n"/>
      <c r="AB21" s="12">
        <f>IF(OR(K21="",L21=""),"",IF(L21&lt;=K21,"REVISAR FECHAS","OK"))</f>
        <v/>
      </c>
      <c r="AC21" s="30">
        <f>IF(K21="","",K21-DAY(K21)+1)</f>
        <v/>
      </c>
    </row>
    <row r="22">
      <c r="A22" s="4" t="n"/>
      <c r="B22" s="4" t="n"/>
      <c r="C22" s="4" t="n"/>
      <c r="D22" s="4" t="n"/>
      <c r="E22" s="4" t="n"/>
      <c r="F22" s="5" t="n"/>
      <c r="G22" s="5" t="n"/>
      <c r="H22" s="4" t="n"/>
      <c r="I22" s="4" t="n"/>
      <c r="J22" s="5" t="n"/>
      <c r="K22" s="29" t="n"/>
      <c r="L22" s="29" t="n"/>
      <c r="M22" s="14">
        <f>IF(OR(K22="",L22=""),"",L22-K22)</f>
        <v/>
      </c>
      <c r="N22" s="8" t="n"/>
      <c r="O22" s="9" t="n"/>
      <c r="P22" s="9" t="n"/>
      <c r="Q22" s="9" t="n"/>
      <c r="R22" s="9" t="n"/>
      <c r="S22" s="15">
        <f>IF(M22="","",M22*O22)</f>
        <v/>
      </c>
      <c r="T22" s="15">
        <f>IF(S22="","",S22+P22+Q22-R22)</f>
        <v/>
      </c>
      <c r="U22" s="11" t="n"/>
      <c r="V22" s="15">
        <f>IF(T22="","",T22*U22)</f>
        <v/>
      </c>
      <c r="W22" s="15">
        <f>IF(T22="","",T22-V22)</f>
        <v/>
      </c>
      <c r="X22" s="9" t="n"/>
      <c r="Y22" s="29" t="n"/>
      <c r="Z22" s="4" t="n"/>
      <c r="AA22" s="5" t="n"/>
      <c r="AB22" s="16">
        <f>IF(OR(K22="",L22=""),"",IF(L22&lt;=K22,"REVISAR FECHAS","OK"))</f>
        <v/>
      </c>
      <c r="AC22" s="31">
        <f>IF(K22="","",K22-DAY(K22)+1)</f>
        <v/>
      </c>
    </row>
    <row r="23">
      <c r="A23" s="4" t="n"/>
      <c r="B23" s="4" t="n"/>
      <c r="C23" s="4" t="n"/>
      <c r="D23" s="4" t="n"/>
      <c r="E23" s="4" t="n"/>
      <c r="F23" s="5" t="n"/>
      <c r="G23" s="5" t="n"/>
      <c r="H23" s="4" t="n"/>
      <c r="I23" s="4" t="n"/>
      <c r="J23" s="5" t="n"/>
      <c r="K23" s="29" t="n"/>
      <c r="L23" s="29" t="n"/>
      <c r="M23" s="7">
        <f>IF(OR(K23="",L23=""),"",L23-K23)</f>
        <v/>
      </c>
      <c r="N23" s="8" t="n"/>
      <c r="O23" s="9" t="n"/>
      <c r="P23" s="9" t="n"/>
      <c r="Q23" s="9" t="n"/>
      <c r="R23" s="9" t="n"/>
      <c r="S23" s="10">
        <f>IF(M23="","",M23*O23)</f>
        <v/>
      </c>
      <c r="T23" s="10">
        <f>IF(S23="","",S23+P23+Q23-R23)</f>
        <v/>
      </c>
      <c r="U23" s="11" t="n"/>
      <c r="V23" s="10">
        <f>IF(T23="","",T23*U23)</f>
        <v/>
      </c>
      <c r="W23" s="10">
        <f>IF(T23="","",T23-V23)</f>
        <v/>
      </c>
      <c r="X23" s="9" t="n"/>
      <c r="Y23" s="29" t="n"/>
      <c r="Z23" s="4" t="n"/>
      <c r="AA23" s="5" t="n"/>
      <c r="AB23" s="12">
        <f>IF(OR(K23="",L23=""),"",IF(L23&lt;=K23,"REVISAR FECHAS","OK"))</f>
        <v/>
      </c>
      <c r="AC23" s="30">
        <f>IF(K23="","",K23-DAY(K23)+1)</f>
        <v/>
      </c>
    </row>
    <row r="24">
      <c r="A24" s="4" t="n"/>
      <c r="B24" s="4" t="n"/>
      <c r="C24" s="4" t="n"/>
      <c r="D24" s="4" t="n"/>
      <c r="E24" s="4" t="n"/>
      <c r="F24" s="5" t="n"/>
      <c r="G24" s="5" t="n"/>
      <c r="H24" s="4" t="n"/>
      <c r="I24" s="4" t="n"/>
      <c r="J24" s="5" t="n"/>
      <c r="K24" s="29" t="n"/>
      <c r="L24" s="29" t="n"/>
      <c r="M24" s="14">
        <f>IF(OR(K24="",L24=""),"",L24-K24)</f>
        <v/>
      </c>
      <c r="N24" s="8" t="n"/>
      <c r="O24" s="9" t="n"/>
      <c r="P24" s="9" t="n"/>
      <c r="Q24" s="9" t="n"/>
      <c r="R24" s="9" t="n"/>
      <c r="S24" s="15">
        <f>IF(M24="","",M24*O24)</f>
        <v/>
      </c>
      <c r="T24" s="15">
        <f>IF(S24="","",S24+P24+Q24-R24)</f>
        <v/>
      </c>
      <c r="U24" s="11" t="n"/>
      <c r="V24" s="15">
        <f>IF(T24="","",T24*U24)</f>
        <v/>
      </c>
      <c r="W24" s="15">
        <f>IF(T24="","",T24-V24)</f>
        <v/>
      </c>
      <c r="X24" s="9" t="n"/>
      <c r="Y24" s="29" t="n"/>
      <c r="Z24" s="4" t="n"/>
      <c r="AA24" s="5" t="n"/>
      <c r="AB24" s="16">
        <f>IF(OR(K24="",L24=""),"",IF(L24&lt;=K24,"REVISAR FECHAS","OK"))</f>
        <v/>
      </c>
      <c r="AC24" s="31">
        <f>IF(K24="","",K24-DAY(K24)+1)</f>
        <v/>
      </c>
    </row>
    <row r="25">
      <c r="A25" s="4" t="n"/>
      <c r="B25" s="4" t="n"/>
      <c r="C25" s="4" t="n"/>
      <c r="D25" s="4" t="n"/>
      <c r="E25" s="4" t="n"/>
      <c r="F25" s="5" t="n"/>
      <c r="G25" s="5" t="n"/>
      <c r="H25" s="4" t="n"/>
      <c r="I25" s="4" t="n"/>
      <c r="J25" s="5" t="n"/>
      <c r="K25" s="29" t="n"/>
      <c r="L25" s="29" t="n"/>
      <c r="M25" s="7">
        <f>IF(OR(K25="",L25=""),"",L25-K25)</f>
        <v/>
      </c>
      <c r="N25" s="8" t="n"/>
      <c r="O25" s="9" t="n"/>
      <c r="P25" s="9" t="n"/>
      <c r="Q25" s="9" t="n"/>
      <c r="R25" s="9" t="n"/>
      <c r="S25" s="10">
        <f>IF(M25="","",M25*O25)</f>
        <v/>
      </c>
      <c r="T25" s="10">
        <f>IF(S25="","",S25+P25+Q25-R25)</f>
        <v/>
      </c>
      <c r="U25" s="11" t="n"/>
      <c r="V25" s="10">
        <f>IF(T25="","",T25*U25)</f>
        <v/>
      </c>
      <c r="W25" s="10">
        <f>IF(T25="","",T25-V25)</f>
        <v/>
      </c>
      <c r="X25" s="9" t="n"/>
      <c r="Y25" s="29" t="n"/>
      <c r="Z25" s="4" t="n"/>
      <c r="AA25" s="5" t="n"/>
      <c r="AB25" s="12">
        <f>IF(OR(K25="",L25=""),"",IF(L25&lt;=K25,"REVISAR FECHAS","OK"))</f>
        <v/>
      </c>
      <c r="AC25" s="30">
        <f>IF(K25="","",K25-DAY(K25)+1)</f>
        <v/>
      </c>
    </row>
    <row r="26">
      <c r="A26" s="4" t="n"/>
      <c r="B26" s="4" t="n"/>
      <c r="C26" s="4" t="n"/>
      <c r="D26" s="4" t="n"/>
      <c r="E26" s="4" t="n"/>
      <c r="F26" s="5" t="n"/>
      <c r="G26" s="5" t="n"/>
      <c r="H26" s="4" t="n"/>
      <c r="I26" s="4" t="n"/>
      <c r="J26" s="5" t="n"/>
      <c r="K26" s="29" t="n"/>
      <c r="L26" s="29" t="n"/>
      <c r="M26" s="14">
        <f>IF(OR(K26="",L26=""),"",L26-K26)</f>
        <v/>
      </c>
      <c r="N26" s="8" t="n"/>
      <c r="O26" s="9" t="n"/>
      <c r="P26" s="9" t="n"/>
      <c r="Q26" s="9" t="n"/>
      <c r="R26" s="9" t="n"/>
      <c r="S26" s="15">
        <f>IF(M26="","",M26*O26)</f>
        <v/>
      </c>
      <c r="T26" s="15">
        <f>IF(S26="","",S26+P26+Q26-R26)</f>
        <v/>
      </c>
      <c r="U26" s="11" t="n"/>
      <c r="V26" s="15">
        <f>IF(T26="","",T26*U26)</f>
        <v/>
      </c>
      <c r="W26" s="15">
        <f>IF(T26="","",T26-V26)</f>
        <v/>
      </c>
      <c r="X26" s="9" t="n"/>
      <c r="Y26" s="29" t="n"/>
      <c r="Z26" s="4" t="n"/>
      <c r="AA26" s="5" t="n"/>
      <c r="AB26" s="16">
        <f>IF(OR(K26="",L26=""),"",IF(L26&lt;=K26,"REVISAR FECHAS","OK"))</f>
        <v/>
      </c>
      <c r="AC26" s="31">
        <f>IF(K26="","",K26-DAY(K26)+1)</f>
        <v/>
      </c>
    </row>
    <row r="27">
      <c r="A27" s="4" t="n"/>
      <c r="B27" s="4" t="n"/>
      <c r="C27" s="4" t="n"/>
      <c r="D27" s="4" t="n"/>
      <c r="E27" s="4" t="n"/>
      <c r="F27" s="5" t="n"/>
      <c r="G27" s="5" t="n"/>
      <c r="H27" s="4" t="n"/>
      <c r="I27" s="4" t="n"/>
      <c r="J27" s="5" t="n"/>
      <c r="K27" s="29" t="n"/>
      <c r="L27" s="29" t="n"/>
      <c r="M27" s="7">
        <f>IF(OR(K27="",L27=""),"",L27-K27)</f>
        <v/>
      </c>
      <c r="N27" s="8" t="n"/>
      <c r="O27" s="9" t="n"/>
      <c r="P27" s="9" t="n"/>
      <c r="Q27" s="9" t="n"/>
      <c r="R27" s="9" t="n"/>
      <c r="S27" s="10">
        <f>IF(M27="","",M27*O27)</f>
        <v/>
      </c>
      <c r="T27" s="10">
        <f>IF(S27="","",S27+P27+Q27-R27)</f>
        <v/>
      </c>
      <c r="U27" s="11" t="n"/>
      <c r="V27" s="10">
        <f>IF(T27="","",T27*U27)</f>
        <v/>
      </c>
      <c r="W27" s="10">
        <f>IF(T27="","",T27-V27)</f>
        <v/>
      </c>
      <c r="X27" s="9" t="n"/>
      <c r="Y27" s="29" t="n"/>
      <c r="Z27" s="4" t="n"/>
      <c r="AA27" s="5" t="n"/>
      <c r="AB27" s="12">
        <f>IF(OR(K27="",L27=""),"",IF(L27&lt;=K27,"REVISAR FECHAS","OK"))</f>
        <v/>
      </c>
      <c r="AC27" s="30">
        <f>IF(K27="","",K27-DAY(K27)+1)</f>
        <v/>
      </c>
    </row>
    <row r="28">
      <c r="A28" s="4" t="n"/>
      <c r="B28" s="4" t="n"/>
      <c r="C28" s="4" t="n"/>
      <c r="D28" s="4" t="n"/>
      <c r="E28" s="4" t="n"/>
      <c r="F28" s="5" t="n"/>
      <c r="G28" s="5" t="n"/>
      <c r="H28" s="4" t="n"/>
      <c r="I28" s="4" t="n"/>
      <c r="J28" s="5" t="n"/>
      <c r="K28" s="29" t="n"/>
      <c r="L28" s="29" t="n"/>
      <c r="M28" s="14">
        <f>IF(OR(K28="",L28=""),"",L28-K28)</f>
        <v/>
      </c>
      <c r="N28" s="8" t="n"/>
      <c r="O28" s="9" t="n"/>
      <c r="P28" s="9" t="n"/>
      <c r="Q28" s="9" t="n"/>
      <c r="R28" s="9" t="n"/>
      <c r="S28" s="15">
        <f>IF(M28="","",M28*O28)</f>
        <v/>
      </c>
      <c r="T28" s="15">
        <f>IF(S28="","",S28+P28+Q28-R28)</f>
        <v/>
      </c>
      <c r="U28" s="11" t="n"/>
      <c r="V28" s="15">
        <f>IF(T28="","",T28*U28)</f>
        <v/>
      </c>
      <c r="W28" s="15">
        <f>IF(T28="","",T28-V28)</f>
        <v/>
      </c>
      <c r="X28" s="9" t="n"/>
      <c r="Y28" s="29" t="n"/>
      <c r="Z28" s="4" t="n"/>
      <c r="AA28" s="5" t="n"/>
      <c r="AB28" s="16">
        <f>IF(OR(K28="",L28=""),"",IF(L28&lt;=K28,"REVISAR FECHAS","OK"))</f>
        <v/>
      </c>
      <c r="AC28" s="31">
        <f>IF(K28="","",K28-DAY(K28)+1)</f>
        <v/>
      </c>
    </row>
    <row r="29">
      <c r="A29" s="4" t="n"/>
      <c r="B29" s="4" t="n"/>
      <c r="C29" s="4" t="n"/>
      <c r="D29" s="4" t="n"/>
      <c r="E29" s="4" t="n"/>
      <c r="F29" s="5" t="n"/>
      <c r="G29" s="5" t="n"/>
      <c r="H29" s="4" t="n"/>
      <c r="I29" s="4" t="n"/>
      <c r="J29" s="5" t="n"/>
      <c r="K29" s="29" t="n"/>
      <c r="L29" s="29" t="n"/>
      <c r="M29" s="7">
        <f>IF(OR(K29="",L29=""),"",L29-K29)</f>
        <v/>
      </c>
      <c r="N29" s="8" t="n"/>
      <c r="O29" s="9" t="n"/>
      <c r="P29" s="9" t="n"/>
      <c r="Q29" s="9" t="n"/>
      <c r="R29" s="9" t="n"/>
      <c r="S29" s="10">
        <f>IF(M29="","",M29*O29)</f>
        <v/>
      </c>
      <c r="T29" s="10">
        <f>IF(S29="","",S29+P29+Q29-R29)</f>
        <v/>
      </c>
      <c r="U29" s="11" t="n"/>
      <c r="V29" s="10">
        <f>IF(T29="","",T29*U29)</f>
        <v/>
      </c>
      <c r="W29" s="10">
        <f>IF(T29="","",T29-V29)</f>
        <v/>
      </c>
      <c r="X29" s="9" t="n"/>
      <c r="Y29" s="29" t="n"/>
      <c r="Z29" s="4" t="n"/>
      <c r="AA29" s="5" t="n"/>
      <c r="AB29" s="12">
        <f>IF(OR(K29="",L29=""),"",IF(L29&lt;=K29,"REVISAR FECHAS","OK"))</f>
        <v/>
      </c>
      <c r="AC29" s="30">
        <f>IF(K29="","",K29-DAY(K29)+1)</f>
        <v/>
      </c>
    </row>
    <row r="30">
      <c r="A30" s="4" t="n"/>
      <c r="B30" s="4" t="n"/>
      <c r="C30" s="4" t="n"/>
      <c r="D30" s="4" t="n"/>
      <c r="E30" s="4" t="n"/>
      <c r="F30" s="5" t="n"/>
      <c r="G30" s="5" t="n"/>
      <c r="H30" s="4" t="n"/>
      <c r="I30" s="4" t="n"/>
      <c r="J30" s="5" t="n"/>
      <c r="K30" s="29" t="n"/>
      <c r="L30" s="29" t="n"/>
      <c r="M30" s="14">
        <f>IF(OR(K30="",L30=""),"",L30-K30)</f>
        <v/>
      </c>
      <c r="N30" s="8" t="n"/>
      <c r="O30" s="9" t="n"/>
      <c r="P30" s="9" t="n"/>
      <c r="Q30" s="9" t="n"/>
      <c r="R30" s="9" t="n"/>
      <c r="S30" s="15">
        <f>IF(M30="","",M30*O30)</f>
        <v/>
      </c>
      <c r="T30" s="15">
        <f>IF(S30="","",S30+P30+Q30-R30)</f>
        <v/>
      </c>
      <c r="U30" s="11" t="n"/>
      <c r="V30" s="15">
        <f>IF(T30="","",T30*U30)</f>
        <v/>
      </c>
      <c r="W30" s="15">
        <f>IF(T30="","",T30-V30)</f>
        <v/>
      </c>
      <c r="X30" s="9" t="n"/>
      <c r="Y30" s="29" t="n"/>
      <c r="Z30" s="4" t="n"/>
      <c r="AA30" s="5" t="n"/>
      <c r="AB30" s="16">
        <f>IF(OR(K30="",L30=""),"",IF(L30&lt;=K30,"REVISAR FECHAS","OK"))</f>
        <v/>
      </c>
      <c r="AC30" s="31">
        <f>IF(K30="","",K30-DAY(K30)+1)</f>
        <v/>
      </c>
    </row>
    <row r="31">
      <c r="A31" s="4" t="n"/>
      <c r="B31" s="4" t="n"/>
      <c r="C31" s="4" t="n"/>
      <c r="D31" s="4" t="n"/>
      <c r="E31" s="4" t="n"/>
      <c r="F31" s="5" t="n"/>
      <c r="G31" s="5" t="n"/>
      <c r="H31" s="4" t="n"/>
      <c r="I31" s="4" t="n"/>
      <c r="J31" s="5" t="n"/>
      <c r="K31" s="29" t="n"/>
      <c r="L31" s="29" t="n"/>
      <c r="M31" s="7">
        <f>IF(OR(K31="",L31=""),"",L31-K31)</f>
        <v/>
      </c>
      <c r="N31" s="8" t="n"/>
      <c r="O31" s="9" t="n"/>
      <c r="P31" s="9" t="n"/>
      <c r="Q31" s="9" t="n"/>
      <c r="R31" s="9" t="n"/>
      <c r="S31" s="10">
        <f>IF(M31="","",M31*O31)</f>
        <v/>
      </c>
      <c r="T31" s="10">
        <f>IF(S31="","",S31+P31+Q31-R31)</f>
        <v/>
      </c>
      <c r="U31" s="11" t="n"/>
      <c r="V31" s="10">
        <f>IF(T31="","",T31*U31)</f>
        <v/>
      </c>
      <c r="W31" s="10">
        <f>IF(T31="","",T31-V31)</f>
        <v/>
      </c>
      <c r="X31" s="9" t="n"/>
      <c r="Y31" s="29" t="n"/>
      <c r="Z31" s="4" t="n"/>
      <c r="AA31" s="5" t="n"/>
      <c r="AB31" s="12">
        <f>IF(OR(K31="",L31=""),"",IF(L31&lt;=K31,"REVISAR FECHAS","OK"))</f>
        <v/>
      </c>
      <c r="AC31" s="30">
        <f>IF(K31="","",K31-DAY(K31)+1)</f>
        <v/>
      </c>
    </row>
    <row r="32">
      <c r="A32" s="4" t="n"/>
      <c r="B32" s="4" t="n"/>
      <c r="C32" s="4" t="n"/>
      <c r="D32" s="4" t="n"/>
      <c r="E32" s="4" t="n"/>
      <c r="F32" s="5" t="n"/>
      <c r="G32" s="5" t="n"/>
      <c r="H32" s="4" t="n"/>
      <c r="I32" s="4" t="n"/>
      <c r="J32" s="5" t="n"/>
      <c r="K32" s="29" t="n"/>
      <c r="L32" s="29" t="n"/>
      <c r="M32" s="14">
        <f>IF(OR(K32="",L32=""),"",L32-K32)</f>
        <v/>
      </c>
      <c r="N32" s="8" t="n"/>
      <c r="O32" s="9" t="n"/>
      <c r="P32" s="9" t="n"/>
      <c r="Q32" s="9" t="n"/>
      <c r="R32" s="9" t="n"/>
      <c r="S32" s="15">
        <f>IF(M32="","",M32*O32)</f>
        <v/>
      </c>
      <c r="T32" s="15">
        <f>IF(S32="","",S32+P32+Q32-R32)</f>
        <v/>
      </c>
      <c r="U32" s="11" t="n"/>
      <c r="V32" s="15">
        <f>IF(T32="","",T32*U32)</f>
        <v/>
      </c>
      <c r="W32" s="15">
        <f>IF(T32="","",T32-V32)</f>
        <v/>
      </c>
      <c r="X32" s="9" t="n"/>
      <c r="Y32" s="29" t="n"/>
      <c r="Z32" s="4" t="n"/>
      <c r="AA32" s="5" t="n"/>
      <c r="AB32" s="16">
        <f>IF(OR(K32="",L32=""),"",IF(L32&lt;=K32,"REVISAR FECHAS","OK"))</f>
        <v/>
      </c>
      <c r="AC32" s="31">
        <f>IF(K32="","",K32-DAY(K32)+1)</f>
        <v/>
      </c>
    </row>
    <row r="33">
      <c r="A33" s="4" t="n"/>
      <c r="B33" s="4" t="n"/>
      <c r="C33" s="4" t="n"/>
      <c r="D33" s="4" t="n"/>
      <c r="E33" s="4" t="n"/>
      <c r="F33" s="5" t="n"/>
      <c r="G33" s="5" t="n"/>
      <c r="H33" s="4" t="n"/>
      <c r="I33" s="4" t="n"/>
      <c r="J33" s="5" t="n"/>
      <c r="K33" s="29" t="n"/>
      <c r="L33" s="29" t="n"/>
      <c r="M33" s="7">
        <f>IF(OR(K33="",L33=""),"",L33-K33)</f>
        <v/>
      </c>
      <c r="N33" s="8" t="n"/>
      <c r="O33" s="9" t="n"/>
      <c r="P33" s="9" t="n"/>
      <c r="Q33" s="9" t="n"/>
      <c r="R33" s="9" t="n"/>
      <c r="S33" s="10">
        <f>IF(M33="","",M33*O33)</f>
        <v/>
      </c>
      <c r="T33" s="10">
        <f>IF(S33="","",S33+P33+Q33-R33)</f>
        <v/>
      </c>
      <c r="U33" s="11" t="n"/>
      <c r="V33" s="10">
        <f>IF(T33="","",T33*U33)</f>
        <v/>
      </c>
      <c r="W33" s="10">
        <f>IF(T33="","",T33-V33)</f>
        <v/>
      </c>
      <c r="X33" s="9" t="n"/>
      <c r="Y33" s="29" t="n"/>
      <c r="Z33" s="4" t="n"/>
      <c r="AA33" s="5" t="n"/>
      <c r="AB33" s="12">
        <f>IF(OR(K33="",L33=""),"",IF(L33&lt;=K33,"REVISAR FECHAS","OK"))</f>
        <v/>
      </c>
      <c r="AC33" s="30">
        <f>IF(K33="","",K33-DAY(K33)+1)</f>
        <v/>
      </c>
    </row>
    <row r="34">
      <c r="A34" s="4" t="n"/>
      <c r="B34" s="4" t="n"/>
      <c r="C34" s="4" t="n"/>
      <c r="D34" s="4" t="n"/>
      <c r="E34" s="4" t="n"/>
      <c r="F34" s="5" t="n"/>
      <c r="G34" s="5" t="n"/>
      <c r="H34" s="4" t="n"/>
      <c r="I34" s="4" t="n"/>
      <c r="J34" s="5" t="n"/>
      <c r="K34" s="29" t="n"/>
      <c r="L34" s="29" t="n"/>
      <c r="M34" s="14">
        <f>IF(OR(K34="",L34=""),"",L34-K34)</f>
        <v/>
      </c>
      <c r="N34" s="8" t="n"/>
      <c r="O34" s="9" t="n"/>
      <c r="P34" s="9" t="n"/>
      <c r="Q34" s="9" t="n"/>
      <c r="R34" s="9" t="n"/>
      <c r="S34" s="15">
        <f>IF(M34="","",M34*O34)</f>
        <v/>
      </c>
      <c r="T34" s="15">
        <f>IF(S34="","",S34+P34+Q34-R34)</f>
        <v/>
      </c>
      <c r="U34" s="11" t="n"/>
      <c r="V34" s="15">
        <f>IF(T34="","",T34*U34)</f>
        <v/>
      </c>
      <c r="W34" s="15">
        <f>IF(T34="","",T34-V34)</f>
        <v/>
      </c>
      <c r="X34" s="9" t="n"/>
      <c r="Y34" s="29" t="n"/>
      <c r="Z34" s="4" t="n"/>
      <c r="AA34" s="5" t="n"/>
      <c r="AB34" s="16">
        <f>IF(OR(K34="",L34=""),"",IF(L34&lt;=K34,"REVISAR FECHAS","OK"))</f>
        <v/>
      </c>
      <c r="AC34" s="31">
        <f>IF(K34="","",K34-DAY(K34)+1)</f>
        <v/>
      </c>
    </row>
    <row r="35">
      <c r="A35" s="4" t="n"/>
      <c r="B35" s="4" t="n"/>
      <c r="C35" s="4" t="n"/>
      <c r="D35" s="4" t="n"/>
      <c r="E35" s="4" t="n"/>
      <c r="F35" s="5" t="n"/>
      <c r="G35" s="5" t="n"/>
      <c r="H35" s="4" t="n"/>
      <c r="I35" s="4" t="n"/>
      <c r="J35" s="5" t="n"/>
      <c r="K35" s="29" t="n"/>
      <c r="L35" s="29" t="n"/>
      <c r="M35" s="7">
        <f>IF(OR(K35="",L35=""),"",L35-K35)</f>
        <v/>
      </c>
      <c r="N35" s="8" t="n"/>
      <c r="O35" s="9" t="n"/>
      <c r="P35" s="9" t="n"/>
      <c r="Q35" s="9" t="n"/>
      <c r="R35" s="9" t="n"/>
      <c r="S35" s="10">
        <f>IF(M35="","",M35*O35)</f>
        <v/>
      </c>
      <c r="T35" s="10">
        <f>IF(S35="","",S35+P35+Q35-R35)</f>
        <v/>
      </c>
      <c r="U35" s="11" t="n"/>
      <c r="V35" s="10">
        <f>IF(T35="","",T35*U35)</f>
        <v/>
      </c>
      <c r="W35" s="10">
        <f>IF(T35="","",T35-V35)</f>
        <v/>
      </c>
      <c r="X35" s="9" t="n"/>
      <c r="Y35" s="29" t="n"/>
      <c r="Z35" s="4" t="n"/>
      <c r="AA35" s="5" t="n"/>
      <c r="AB35" s="12">
        <f>IF(OR(K35="",L35=""),"",IF(L35&lt;=K35,"REVISAR FECHAS","OK"))</f>
        <v/>
      </c>
      <c r="AC35" s="30">
        <f>IF(K35="","",K35-DAY(K35)+1)</f>
        <v/>
      </c>
    </row>
    <row r="36">
      <c r="A36" s="4" t="n"/>
      <c r="B36" s="4" t="n"/>
      <c r="C36" s="4" t="n"/>
      <c r="D36" s="4" t="n"/>
      <c r="E36" s="4" t="n"/>
      <c r="F36" s="5" t="n"/>
      <c r="G36" s="5" t="n"/>
      <c r="H36" s="4" t="n"/>
      <c r="I36" s="4" t="n"/>
      <c r="J36" s="5" t="n"/>
      <c r="K36" s="29" t="n"/>
      <c r="L36" s="29" t="n"/>
      <c r="M36" s="14">
        <f>IF(OR(K36="",L36=""),"",L36-K36)</f>
        <v/>
      </c>
      <c r="N36" s="8" t="n"/>
      <c r="O36" s="9" t="n"/>
      <c r="P36" s="9" t="n"/>
      <c r="Q36" s="9" t="n"/>
      <c r="R36" s="9" t="n"/>
      <c r="S36" s="15">
        <f>IF(M36="","",M36*O36)</f>
        <v/>
      </c>
      <c r="T36" s="15">
        <f>IF(S36="","",S36+P36+Q36-R36)</f>
        <v/>
      </c>
      <c r="U36" s="11" t="n"/>
      <c r="V36" s="15">
        <f>IF(T36="","",T36*U36)</f>
        <v/>
      </c>
      <c r="W36" s="15">
        <f>IF(T36="","",T36-V36)</f>
        <v/>
      </c>
      <c r="X36" s="9" t="n"/>
      <c r="Y36" s="29" t="n"/>
      <c r="Z36" s="4" t="n"/>
      <c r="AA36" s="5" t="n"/>
      <c r="AB36" s="16">
        <f>IF(OR(K36="",L36=""),"",IF(L36&lt;=K36,"REVISAR FECHAS","OK"))</f>
        <v/>
      </c>
      <c r="AC36" s="31">
        <f>IF(K36="","",K36-DAY(K36)+1)</f>
        <v/>
      </c>
    </row>
    <row r="37">
      <c r="A37" s="4" t="n"/>
      <c r="B37" s="4" t="n"/>
      <c r="C37" s="4" t="n"/>
      <c r="D37" s="4" t="n"/>
      <c r="E37" s="4" t="n"/>
      <c r="F37" s="5" t="n"/>
      <c r="G37" s="5" t="n"/>
      <c r="H37" s="4" t="n"/>
      <c r="I37" s="4" t="n"/>
      <c r="J37" s="5" t="n"/>
      <c r="K37" s="29" t="n"/>
      <c r="L37" s="29" t="n"/>
      <c r="M37" s="7">
        <f>IF(OR(K37="",L37=""),"",L37-K37)</f>
        <v/>
      </c>
      <c r="N37" s="8" t="n"/>
      <c r="O37" s="9" t="n"/>
      <c r="P37" s="9" t="n"/>
      <c r="Q37" s="9" t="n"/>
      <c r="R37" s="9" t="n"/>
      <c r="S37" s="10">
        <f>IF(M37="","",M37*O37)</f>
        <v/>
      </c>
      <c r="T37" s="10">
        <f>IF(S37="","",S37+P37+Q37-R37)</f>
        <v/>
      </c>
      <c r="U37" s="11" t="n"/>
      <c r="V37" s="10">
        <f>IF(T37="","",T37*U37)</f>
        <v/>
      </c>
      <c r="W37" s="10">
        <f>IF(T37="","",T37-V37)</f>
        <v/>
      </c>
      <c r="X37" s="9" t="n"/>
      <c r="Y37" s="29" t="n"/>
      <c r="Z37" s="4" t="n"/>
      <c r="AA37" s="5" t="n"/>
      <c r="AB37" s="12">
        <f>IF(OR(K37="",L37=""),"",IF(L37&lt;=K37,"REVISAR FECHAS","OK"))</f>
        <v/>
      </c>
      <c r="AC37" s="30">
        <f>IF(K37="","",K37-DAY(K37)+1)</f>
        <v/>
      </c>
    </row>
    <row r="38">
      <c r="A38" s="4" t="n"/>
      <c r="B38" s="4" t="n"/>
      <c r="C38" s="4" t="n"/>
      <c r="D38" s="4" t="n"/>
      <c r="E38" s="4" t="n"/>
      <c r="F38" s="5" t="n"/>
      <c r="G38" s="5" t="n"/>
      <c r="H38" s="4" t="n"/>
      <c r="I38" s="4" t="n"/>
      <c r="J38" s="5" t="n"/>
      <c r="K38" s="29" t="n"/>
      <c r="L38" s="29" t="n"/>
      <c r="M38" s="14">
        <f>IF(OR(K38="",L38=""),"",L38-K38)</f>
        <v/>
      </c>
      <c r="N38" s="8" t="n"/>
      <c r="O38" s="9" t="n"/>
      <c r="P38" s="9" t="n"/>
      <c r="Q38" s="9" t="n"/>
      <c r="R38" s="9" t="n"/>
      <c r="S38" s="15">
        <f>IF(M38="","",M38*O38)</f>
        <v/>
      </c>
      <c r="T38" s="15">
        <f>IF(S38="","",S38+P38+Q38-R38)</f>
        <v/>
      </c>
      <c r="U38" s="11" t="n"/>
      <c r="V38" s="15">
        <f>IF(T38="","",T38*U38)</f>
        <v/>
      </c>
      <c r="W38" s="15">
        <f>IF(T38="","",T38-V38)</f>
        <v/>
      </c>
      <c r="X38" s="9" t="n"/>
      <c r="Y38" s="29" t="n"/>
      <c r="Z38" s="4" t="n"/>
      <c r="AA38" s="5" t="n"/>
      <c r="AB38" s="16">
        <f>IF(OR(K38="",L38=""),"",IF(L38&lt;=K38,"REVISAR FECHAS","OK"))</f>
        <v/>
      </c>
      <c r="AC38" s="31">
        <f>IF(K38="","",K38-DAY(K38)+1)</f>
        <v/>
      </c>
    </row>
    <row r="39">
      <c r="A39" s="4" t="n"/>
      <c r="B39" s="4" t="n"/>
      <c r="C39" s="4" t="n"/>
      <c r="D39" s="4" t="n"/>
      <c r="E39" s="4" t="n"/>
      <c r="F39" s="5" t="n"/>
      <c r="G39" s="5" t="n"/>
      <c r="H39" s="4" t="n"/>
      <c r="I39" s="4" t="n"/>
      <c r="J39" s="5" t="n"/>
      <c r="K39" s="29" t="n"/>
      <c r="L39" s="29" t="n"/>
      <c r="M39" s="7">
        <f>IF(OR(K39="",L39=""),"",L39-K39)</f>
        <v/>
      </c>
      <c r="N39" s="8" t="n"/>
      <c r="O39" s="9" t="n"/>
      <c r="P39" s="9" t="n"/>
      <c r="Q39" s="9" t="n"/>
      <c r="R39" s="9" t="n"/>
      <c r="S39" s="10">
        <f>IF(M39="","",M39*O39)</f>
        <v/>
      </c>
      <c r="T39" s="10">
        <f>IF(S39="","",S39+P39+Q39-R39)</f>
        <v/>
      </c>
      <c r="U39" s="11" t="n"/>
      <c r="V39" s="10">
        <f>IF(T39="","",T39*U39)</f>
        <v/>
      </c>
      <c r="W39" s="10">
        <f>IF(T39="","",T39-V39)</f>
        <v/>
      </c>
      <c r="X39" s="9" t="n"/>
      <c r="Y39" s="29" t="n"/>
      <c r="Z39" s="4" t="n"/>
      <c r="AA39" s="5" t="n"/>
      <c r="AB39" s="12">
        <f>IF(OR(K39="",L39=""),"",IF(L39&lt;=K39,"REVISAR FECHAS","OK"))</f>
        <v/>
      </c>
      <c r="AC39" s="30">
        <f>IF(K39="","",K39-DAY(K39)+1)</f>
        <v/>
      </c>
    </row>
    <row r="40">
      <c r="A40" s="4" t="n"/>
      <c r="B40" s="4" t="n"/>
      <c r="C40" s="4" t="n"/>
      <c r="D40" s="4" t="n"/>
      <c r="E40" s="4" t="n"/>
      <c r="F40" s="5" t="n"/>
      <c r="G40" s="5" t="n"/>
      <c r="H40" s="4" t="n"/>
      <c r="I40" s="4" t="n"/>
      <c r="J40" s="5" t="n"/>
      <c r="K40" s="29" t="n"/>
      <c r="L40" s="29" t="n"/>
      <c r="M40" s="14">
        <f>IF(OR(K40="",L40=""),"",L40-K40)</f>
        <v/>
      </c>
      <c r="N40" s="8" t="n"/>
      <c r="O40" s="9" t="n"/>
      <c r="P40" s="9" t="n"/>
      <c r="Q40" s="9" t="n"/>
      <c r="R40" s="9" t="n"/>
      <c r="S40" s="15">
        <f>IF(M40="","",M40*O40)</f>
        <v/>
      </c>
      <c r="T40" s="15">
        <f>IF(S40="","",S40+P40+Q40-R40)</f>
        <v/>
      </c>
      <c r="U40" s="11" t="n"/>
      <c r="V40" s="15">
        <f>IF(T40="","",T40*U40)</f>
        <v/>
      </c>
      <c r="W40" s="15">
        <f>IF(T40="","",T40-V40)</f>
        <v/>
      </c>
      <c r="X40" s="9" t="n"/>
      <c r="Y40" s="29" t="n"/>
      <c r="Z40" s="4" t="n"/>
      <c r="AA40" s="5" t="n"/>
      <c r="AB40" s="16">
        <f>IF(OR(K40="",L40=""),"",IF(L40&lt;=K40,"REVISAR FECHAS","OK"))</f>
        <v/>
      </c>
      <c r="AC40" s="31">
        <f>IF(K40="","",K40-DAY(K40)+1)</f>
        <v/>
      </c>
    </row>
    <row r="41">
      <c r="A41" s="4" t="n"/>
      <c r="B41" s="4" t="n"/>
      <c r="C41" s="4" t="n"/>
      <c r="D41" s="4" t="n"/>
      <c r="E41" s="4" t="n"/>
      <c r="F41" s="5" t="n"/>
      <c r="G41" s="5" t="n"/>
      <c r="H41" s="4" t="n"/>
      <c r="I41" s="4" t="n"/>
      <c r="J41" s="5" t="n"/>
      <c r="K41" s="29" t="n"/>
      <c r="L41" s="29" t="n"/>
      <c r="M41" s="7">
        <f>IF(OR(K41="",L41=""),"",L41-K41)</f>
        <v/>
      </c>
      <c r="N41" s="8" t="n"/>
      <c r="O41" s="9" t="n"/>
      <c r="P41" s="9" t="n"/>
      <c r="Q41" s="9" t="n"/>
      <c r="R41" s="9" t="n"/>
      <c r="S41" s="10">
        <f>IF(M41="","",M41*O41)</f>
        <v/>
      </c>
      <c r="T41" s="10">
        <f>IF(S41="","",S41+P41+Q41-R41)</f>
        <v/>
      </c>
      <c r="U41" s="11" t="n"/>
      <c r="V41" s="10">
        <f>IF(T41="","",T41*U41)</f>
        <v/>
      </c>
      <c r="W41" s="10">
        <f>IF(T41="","",T41-V41)</f>
        <v/>
      </c>
      <c r="X41" s="9" t="n"/>
      <c r="Y41" s="29" t="n"/>
      <c r="Z41" s="4" t="n"/>
      <c r="AA41" s="5" t="n"/>
      <c r="AB41" s="12">
        <f>IF(OR(K41="",L41=""),"",IF(L41&lt;=K41,"REVISAR FECHAS","OK"))</f>
        <v/>
      </c>
      <c r="AC41" s="30">
        <f>IF(K41="","",K41-DAY(K41)+1)</f>
        <v/>
      </c>
    </row>
    <row r="42">
      <c r="A42" s="4" t="n"/>
      <c r="B42" s="4" t="n"/>
      <c r="C42" s="4" t="n"/>
      <c r="D42" s="4" t="n"/>
      <c r="E42" s="4" t="n"/>
      <c r="F42" s="5" t="n"/>
      <c r="G42" s="5" t="n"/>
      <c r="H42" s="4" t="n"/>
      <c r="I42" s="4" t="n"/>
      <c r="J42" s="5" t="n"/>
      <c r="K42" s="29" t="n"/>
      <c r="L42" s="29" t="n"/>
      <c r="M42" s="14">
        <f>IF(OR(K42="",L42=""),"",L42-K42)</f>
        <v/>
      </c>
      <c r="N42" s="8" t="n"/>
      <c r="O42" s="9" t="n"/>
      <c r="P42" s="9" t="n"/>
      <c r="Q42" s="9" t="n"/>
      <c r="R42" s="9" t="n"/>
      <c r="S42" s="15">
        <f>IF(M42="","",M42*O42)</f>
        <v/>
      </c>
      <c r="T42" s="15">
        <f>IF(S42="","",S42+P42+Q42-R42)</f>
        <v/>
      </c>
      <c r="U42" s="11" t="n"/>
      <c r="V42" s="15">
        <f>IF(T42="","",T42*U42)</f>
        <v/>
      </c>
      <c r="W42" s="15">
        <f>IF(T42="","",T42-V42)</f>
        <v/>
      </c>
      <c r="X42" s="9" t="n"/>
      <c r="Y42" s="29" t="n"/>
      <c r="Z42" s="4" t="n"/>
      <c r="AA42" s="5" t="n"/>
      <c r="AB42" s="16">
        <f>IF(OR(K42="",L42=""),"",IF(L42&lt;=K42,"REVISAR FECHAS","OK"))</f>
        <v/>
      </c>
      <c r="AC42" s="31">
        <f>IF(K42="","",K42-DAY(K42)+1)</f>
        <v/>
      </c>
    </row>
    <row r="43">
      <c r="A43" s="4" t="n"/>
      <c r="B43" s="4" t="n"/>
      <c r="C43" s="4" t="n"/>
      <c r="D43" s="4" t="n"/>
      <c r="E43" s="4" t="n"/>
      <c r="F43" s="5" t="n"/>
      <c r="G43" s="5" t="n"/>
      <c r="H43" s="4" t="n"/>
      <c r="I43" s="4" t="n"/>
      <c r="J43" s="5" t="n"/>
      <c r="K43" s="29" t="n"/>
      <c r="L43" s="29" t="n"/>
      <c r="M43" s="7">
        <f>IF(OR(K43="",L43=""),"",L43-K43)</f>
        <v/>
      </c>
      <c r="N43" s="8" t="n"/>
      <c r="O43" s="9" t="n"/>
      <c r="P43" s="9" t="n"/>
      <c r="Q43" s="9" t="n"/>
      <c r="R43" s="9" t="n"/>
      <c r="S43" s="10">
        <f>IF(M43="","",M43*O43)</f>
        <v/>
      </c>
      <c r="T43" s="10">
        <f>IF(S43="","",S43+P43+Q43-R43)</f>
        <v/>
      </c>
      <c r="U43" s="11" t="n"/>
      <c r="V43" s="10">
        <f>IF(T43="","",T43*U43)</f>
        <v/>
      </c>
      <c r="W43" s="10">
        <f>IF(T43="","",T43-V43)</f>
        <v/>
      </c>
      <c r="X43" s="9" t="n"/>
      <c r="Y43" s="29" t="n"/>
      <c r="Z43" s="4" t="n"/>
      <c r="AA43" s="5" t="n"/>
      <c r="AB43" s="12">
        <f>IF(OR(K43="",L43=""),"",IF(L43&lt;=K43,"REVISAR FECHAS","OK"))</f>
        <v/>
      </c>
      <c r="AC43" s="30">
        <f>IF(K43="","",K43-DAY(K43)+1)</f>
        <v/>
      </c>
    </row>
    <row r="44">
      <c r="A44" s="4" t="n"/>
      <c r="B44" s="4" t="n"/>
      <c r="C44" s="4" t="n"/>
      <c r="D44" s="4" t="n"/>
      <c r="E44" s="4" t="n"/>
      <c r="F44" s="5" t="n"/>
      <c r="G44" s="5" t="n"/>
      <c r="H44" s="4" t="n"/>
      <c r="I44" s="4" t="n"/>
      <c r="J44" s="5" t="n"/>
      <c r="K44" s="29" t="n"/>
      <c r="L44" s="29" t="n"/>
      <c r="M44" s="14">
        <f>IF(OR(K44="",L44=""),"",L44-K44)</f>
        <v/>
      </c>
      <c r="N44" s="8" t="n"/>
      <c r="O44" s="9" t="n"/>
      <c r="P44" s="9" t="n"/>
      <c r="Q44" s="9" t="n"/>
      <c r="R44" s="9" t="n"/>
      <c r="S44" s="15">
        <f>IF(M44="","",M44*O44)</f>
        <v/>
      </c>
      <c r="T44" s="15">
        <f>IF(S44="","",S44+P44+Q44-R44)</f>
        <v/>
      </c>
      <c r="U44" s="11" t="n"/>
      <c r="V44" s="15">
        <f>IF(T44="","",T44*U44)</f>
        <v/>
      </c>
      <c r="W44" s="15">
        <f>IF(T44="","",T44-V44)</f>
        <v/>
      </c>
      <c r="X44" s="9" t="n"/>
      <c r="Y44" s="29" t="n"/>
      <c r="Z44" s="4" t="n"/>
      <c r="AA44" s="5" t="n"/>
      <c r="AB44" s="16">
        <f>IF(OR(K44="",L44=""),"",IF(L44&lt;=K44,"REVISAR FECHAS","OK"))</f>
        <v/>
      </c>
      <c r="AC44" s="31">
        <f>IF(K44="","",K44-DAY(K44)+1)</f>
        <v/>
      </c>
    </row>
    <row r="45">
      <c r="A45" s="4" t="n"/>
      <c r="B45" s="4" t="n"/>
      <c r="C45" s="4" t="n"/>
      <c r="D45" s="4" t="n"/>
      <c r="E45" s="4" t="n"/>
      <c r="F45" s="5" t="n"/>
      <c r="G45" s="5" t="n"/>
      <c r="H45" s="4" t="n"/>
      <c r="I45" s="4" t="n"/>
      <c r="J45" s="5" t="n"/>
      <c r="K45" s="29" t="n"/>
      <c r="L45" s="29" t="n"/>
      <c r="M45" s="7">
        <f>IF(OR(K45="",L45=""),"",L45-K45)</f>
        <v/>
      </c>
      <c r="N45" s="8" t="n"/>
      <c r="O45" s="9" t="n"/>
      <c r="P45" s="9" t="n"/>
      <c r="Q45" s="9" t="n"/>
      <c r="R45" s="9" t="n"/>
      <c r="S45" s="10">
        <f>IF(M45="","",M45*O45)</f>
        <v/>
      </c>
      <c r="T45" s="10">
        <f>IF(S45="","",S45+P45+Q45-R45)</f>
        <v/>
      </c>
      <c r="U45" s="11" t="n"/>
      <c r="V45" s="10">
        <f>IF(T45="","",T45*U45)</f>
        <v/>
      </c>
      <c r="W45" s="10">
        <f>IF(T45="","",T45-V45)</f>
        <v/>
      </c>
      <c r="X45" s="9" t="n"/>
      <c r="Y45" s="29" t="n"/>
      <c r="Z45" s="4" t="n"/>
      <c r="AA45" s="5" t="n"/>
      <c r="AB45" s="12">
        <f>IF(OR(K45="",L45=""),"",IF(L45&lt;=K45,"REVISAR FECHAS","OK"))</f>
        <v/>
      </c>
      <c r="AC45" s="30">
        <f>IF(K45="","",K45-DAY(K45)+1)</f>
        <v/>
      </c>
    </row>
    <row r="46">
      <c r="A46" s="4" t="n"/>
      <c r="B46" s="4" t="n"/>
      <c r="C46" s="4" t="n"/>
      <c r="D46" s="4" t="n"/>
      <c r="E46" s="4" t="n"/>
      <c r="F46" s="5" t="n"/>
      <c r="G46" s="5" t="n"/>
      <c r="H46" s="4" t="n"/>
      <c r="I46" s="4" t="n"/>
      <c r="J46" s="5" t="n"/>
      <c r="K46" s="29" t="n"/>
      <c r="L46" s="29" t="n"/>
      <c r="M46" s="14">
        <f>IF(OR(K46="",L46=""),"",L46-K46)</f>
        <v/>
      </c>
      <c r="N46" s="8" t="n"/>
      <c r="O46" s="9" t="n"/>
      <c r="P46" s="9" t="n"/>
      <c r="Q46" s="9" t="n"/>
      <c r="R46" s="9" t="n"/>
      <c r="S46" s="15">
        <f>IF(M46="","",M46*O46)</f>
        <v/>
      </c>
      <c r="T46" s="15">
        <f>IF(S46="","",S46+P46+Q46-R46)</f>
        <v/>
      </c>
      <c r="U46" s="11" t="n"/>
      <c r="V46" s="15">
        <f>IF(T46="","",T46*U46)</f>
        <v/>
      </c>
      <c r="W46" s="15">
        <f>IF(T46="","",T46-V46)</f>
        <v/>
      </c>
      <c r="X46" s="9" t="n"/>
      <c r="Y46" s="29" t="n"/>
      <c r="Z46" s="4" t="n"/>
      <c r="AA46" s="5" t="n"/>
      <c r="AB46" s="16">
        <f>IF(OR(K46="",L46=""),"",IF(L46&lt;=K46,"REVISAR FECHAS","OK"))</f>
        <v/>
      </c>
      <c r="AC46" s="31">
        <f>IF(K46="","",K46-DAY(K46)+1)</f>
        <v/>
      </c>
    </row>
    <row r="47">
      <c r="A47" s="4" t="n"/>
      <c r="B47" s="4" t="n"/>
      <c r="C47" s="4" t="n"/>
      <c r="D47" s="4" t="n"/>
      <c r="E47" s="4" t="n"/>
      <c r="F47" s="5" t="n"/>
      <c r="G47" s="5" t="n"/>
      <c r="H47" s="4" t="n"/>
      <c r="I47" s="4" t="n"/>
      <c r="J47" s="5" t="n"/>
      <c r="K47" s="29" t="n"/>
      <c r="L47" s="29" t="n"/>
      <c r="M47" s="7">
        <f>IF(OR(K47="",L47=""),"",L47-K47)</f>
        <v/>
      </c>
      <c r="N47" s="8" t="n"/>
      <c r="O47" s="9" t="n"/>
      <c r="P47" s="9" t="n"/>
      <c r="Q47" s="9" t="n"/>
      <c r="R47" s="9" t="n"/>
      <c r="S47" s="10">
        <f>IF(M47="","",M47*O47)</f>
        <v/>
      </c>
      <c r="T47" s="10">
        <f>IF(S47="","",S47+P47+Q47-R47)</f>
        <v/>
      </c>
      <c r="U47" s="11" t="n"/>
      <c r="V47" s="10">
        <f>IF(T47="","",T47*U47)</f>
        <v/>
      </c>
      <c r="W47" s="10">
        <f>IF(T47="","",T47-V47)</f>
        <v/>
      </c>
      <c r="X47" s="9" t="n"/>
      <c r="Y47" s="29" t="n"/>
      <c r="Z47" s="4" t="n"/>
      <c r="AA47" s="5" t="n"/>
      <c r="AB47" s="12">
        <f>IF(OR(K47="",L47=""),"",IF(L47&lt;=K47,"REVISAR FECHAS","OK"))</f>
        <v/>
      </c>
      <c r="AC47" s="30">
        <f>IF(K47="","",K47-DAY(K47)+1)</f>
        <v/>
      </c>
    </row>
    <row r="48">
      <c r="A48" s="4" t="n"/>
      <c r="B48" s="4" t="n"/>
      <c r="C48" s="4" t="n"/>
      <c r="D48" s="4" t="n"/>
      <c r="E48" s="4" t="n"/>
      <c r="F48" s="5" t="n"/>
      <c r="G48" s="5" t="n"/>
      <c r="H48" s="4" t="n"/>
      <c r="I48" s="4" t="n"/>
      <c r="J48" s="5" t="n"/>
      <c r="K48" s="29" t="n"/>
      <c r="L48" s="29" t="n"/>
      <c r="M48" s="14">
        <f>IF(OR(K48="",L48=""),"",L48-K48)</f>
        <v/>
      </c>
      <c r="N48" s="8" t="n"/>
      <c r="O48" s="9" t="n"/>
      <c r="P48" s="9" t="n"/>
      <c r="Q48" s="9" t="n"/>
      <c r="R48" s="9" t="n"/>
      <c r="S48" s="15">
        <f>IF(M48="","",M48*O48)</f>
        <v/>
      </c>
      <c r="T48" s="15">
        <f>IF(S48="","",S48+P48+Q48-R48)</f>
        <v/>
      </c>
      <c r="U48" s="11" t="n"/>
      <c r="V48" s="15">
        <f>IF(T48="","",T48*U48)</f>
        <v/>
      </c>
      <c r="W48" s="15">
        <f>IF(T48="","",T48-V48)</f>
        <v/>
      </c>
      <c r="X48" s="9" t="n"/>
      <c r="Y48" s="29" t="n"/>
      <c r="Z48" s="4" t="n"/>
      <c r="AA48" s="5" t="n"/>
      <c r="AB48" s="16">
        <f>IF(OR(K48="",L48=""),"",IF(L48&lt;=K48,"REVISAR FECHAS","OK"))</f>
        <v/>
      </c>
      <c r="AC48" s="31">
        <f>IF(K48="","",K48-DAY(K48)+1)</f>
        <v/>
      </c>
    </row>
    <row r="49">
      <c r="A49" s="4" t="n"/>
      <c r="B49" s="4" t="n"/>
      <c r="C49" s="4" t="n"/>
      <c r="D49" s="4" t="n"/>
      <c r="E49" s="4" t="n"/>
      <c r="F49" s="5" t="n"/>
      <c r="G49" s="5" t="n"/>
      <c r="H49" s="4" t="n"/>
      <c r="I49" s="4" t="n"/>
      <c r="J49" s="5" t="n"/>
      <c r="K49" s="29" t="n"/>
      <c r="L49" s="29" t="n"/>
      <c r="M49" s="7">
        <f>IF(OR(K49="",L49=""),"",L49-K49)</f>
        <v/>
      </c>
      <c r="N49" s="8" t="n"/>
      <c r="O49" s="9" t="n"/>
      <c r="P49" s="9" t="n"/>
      <c r="Q49" s="9" t="n"/>
      <c r="R49" s="9" t="n"/>
      <c r="S49" s="10">
        <f>IF(M49="","",M49*O49)</f>
        <v/>
      </c>
      <c r="T49" s="10">
        <f>IF(S49="","",S49+P49+Q49-R49)</f>
        <v/>
      </c>
      <c r="U49" s="11" t="n"/>
      <c r="V49" s="10">
        <f>IF(T49="","",T49*U49)</f>
        <v/>
      </c>
      <c r="W49" s="10">
        <f>IF(T49="","",T49-V49)</f>
        <v/>
      </c>
      <c r="X49" s="9" t="n"/>
      <c r="Y49" s="29" t="n"/>
      <c r="Z49" s="4" t="n"/>
      <c r="AA49" s="5" t="n"/>
      <c r="AB49" s="12">
        <f>IF(OR(K49="",L49=""),"",IF(L49&lt;=K49,"REVISAR FECHAS","OK"))</f>
        <v/>
      </c>
      <c r="AC49" s="30">
        <f>IF(K49="","",K49-DAY(K49)+1)</f>
        <v/>
      </c>
    </row>
    <row r="50">
      <c r="A50" s="4" t="n"/>
      <c r="B50" s="4" t="n"/>
      <c r="C50" s="4" t="n"/>
      <c r="D50" s="4" t="n"/>
      <c r="E50" s="4" t="n"/>
      <c r="F50" s="5" t="n"/>
      <c r="G50" s="5" t="n"/>
      <c r="H50" s="4" t="n"/>
      <c r="I50" s="4" t="n"/>
      <c r="J50" s="5" t="n"/>
      <c r="K50" s="29" t="n"/>
      <c r="L50" s="29" t="n"/>
      <c r="M50" s="14">
        <f>IF(OR(K50="",L50=""),"",L50-K50)</f>
        <v/>
      </c>
      <c r="N50" s="8" t="n"/>
      <c r="O50" s="9" t="n"/>
      <c r="P50" s="9" t="n"/>
      <c r="Q50" s="9" t="n"/>
      <c r="R50" s="9" t="n"/>
      <c r="S50" s="15">
        <f>IF(M50="","",M50*O50)</f>
        <v/>
      </c>
      <c r="T50" s="15">
        <f>IF(S50="","",S50+P50+Q50-R50)</f>
        <v/>
      </c>
      <c r="U50" s="11" t="n"/>
      <c r="V50" s="15">
        <f>IF(T50="","",T50*U50)</f>
        <v/>
      </c>
      <c r="W50" s="15">
        <f>IF(T50="","",T50-V50)</f>
        <v/>
      </c>
      <c r="X50" s="9" t="n"/>
      <c r="Y50" s="29" t="n"/>
      <c r="Z50" s="4" t="n"/>
      <c r="AA50" s="5" t="n"/>
      <c r="AB50" s="16">
        <f>IF(OR(K50="",L50=""),"",IF(L50&lt;=K50,"REVISAR FECHAS","OK"))</f>
        <v/>
      </c>
      <c r="AC50" s="31">
        <f>IF(K50="","",K50-DAY(K50)+1)</f>
        <v/>
      </c>
    </row>
    <row r="51">
      <c r="A51" s="4" t="n"/>
      <c r="B51" s="4" t="n"/>
      <c r="C51" s="4" t="n"/>
      <c r="D51" s="4" t="n"/>
      <c r="E51" s="4" t="n"/>
      <c r="F51" s="5" t="n"/>
      <c r="G51" s="5" t="n"/>
      <c r="H51" s="4" t="n"/>
      <c r="I51" s="4" t="n"/>
      <c r="J51" s="5" t="n"/>
      <c r="K51" s="29" t="n"/>
      <c r="L51" s="29" t="n"/>
      <c r="M51" s="7">
        <f>IF(OR(K51="",L51=""),"",L51-K51)</f>
        <v/>
      </c>
      <c r="N51" s="8" t="n"/>
      <c r="O51" s="9" t="n"/>
      <c r="P51" s="9" t="n"/>
      <c r="Q51" s="9" t="n"/>
      <c r="R51" s="9" t="n"/>
      <c r="S51" s="10">
        <f>IF(M51="","",M51*O51)</f>
        <v/>
      </c>
      <c r="T51" s="10">
        <f>IF(S51="","",S51+P51+Q51-R51)</f>
        <v/>
      </c>
      <c r="U51" s="11" t="n"/>
      <c r="V51" s="10">
        <f>IF(T51="","",T51*U51)</f>
        <v/>
      </c>
      <c r="W51" s="10">
        <f>IF(T51="","",T51-V51)</f>
        <v/>
      </c>
      <c r="X51" s="9" t="n"/>
      <c r="Y51" s="29" t="n"/>
      <c r="Z51" s="4" t="n"/>
      <c r="AA51" s="5" t="n"/>
      <c r="AB51" s="12">
        <f>IF(OR(K51="",L51=""),"",IF(L51&lt;=K51,"REVISAR FECHAS","OK"))</f>
        <v/>
      </c>
      <c r="AC51" s="30">
        <f>IF(K51="","",K51-DAY(K51)+1)</f>
        <v/>
      </c>
    </row>
    <row r="52">
      <c r="A52" s="4" t="n"/>
      <c r="B52" s="4" t="n"/>
      <c r="C52" s="4" t="n"/>
      <c r="D52" s="4" t="n"/>
      <c r="E52" s="4" t="n"/>
      <c r="F52" s="5" t="n"/>
      <c r="G52" s="5" t="n"/>
      <c r="H52" s="4" t="n"/>
      <c r="I52" s="4" t="n"/>
      <c r="J52" s="5" t="n"/>
      <c r="K52" s="29" t="n"/>
      <c r="L52" s="29" t="n"/>
      <c r="M52" s="14">
        <f>IF(OR(K52="",L52=""),"",L52-K52)</f>
        <v/>
      </c>
      <c r="N52" s="8" t="n"/>
      <c r="O52" s="9" t="n"/>
      <c r="P52" s="9" t="n"/>
      <c r="Q52" s="9" t="n"/>
      <c r="R52" s="9" t="n"/>
      <c r="S52" s="15">
        <f>IF(M52="","",M52*O52)</f>
        <v/>
      </c>
      <c r="T52" s="15">
        <f>IF(S52="","",S52+P52+Q52-R52)</f>
        <v/>
      </c>
      <c r="U52" s="11" t="n"/>
      <c r="V52" s="15">
        <f>IF(T52="","",T52*U52)</f>
        <v/>
      </c>
      <c r="W52" s="15">
        <f>IF(T52="","",T52-V52)</f>
        <v/>
      </c>
      <c r="X52" s="9" t="n"/>
      <c r="Y52" s="29" t="n"/>
      <c r="Z52" s="4" t="n"/>
      <c r="AA52" s="5" t="n"/>
      <c r="AB52" s="16">
        <f>IF(OR(K52="",L52=""),"",IF(L52&lt;=K52,"REVISAR FECHAS","OK"))</f>
        <v/>
      </c>
      <c r="AC52" s="31">
        <f>IF(K52="","",K52-DAY(K52)+1)</f>
        <v/>
      </c>
    </row>
    <row r="53">
      <c r="A53" s="4" t="n"/>
      <c r="B53" s="4" t="n"/>
      <c r="C53" s="4" t="n"/>
      <c r="D53" s="4" t="n"/>
      <c r="E53" s="4" t="n"/>
      <c r="F53" s="5" t="n"/>
      <c r="G53" s="5" t="n"/>
      <c r="H53" s="4" t="n"/>
      <c r="I53" s="4" t="n"/>
      <c r="J53" s="5" t="n"/>
      <c r="K53" s="29" t="n"/>
      <c r="L53" s="29" t="n"/>
      <c r="M53" s="7">
        <f>IF(OR(K53="",L53=""),"",L53-K53)</f>
        <v/>
      </c>
      <c r="N53" s="8" t="n"/>
      <c r="O53" s="9" t="n"/>
      <c r="P53" s="9" t="n"/>
      <c r="Q53" s="9" t="n"/>
      <c r="R53" s="9" t="n"/>
      <c r="S53" s="10">
        <f>IF(M53="","",M53*O53)</f>
        <v/>
      </c>
      <c r="T53" s="10">
        <f>IF(S53="","",S53+P53+Q53-R53)</f>
        <v/>
      </c>
      <c r="U53" s="11" t="n"/>
      <c r="V53" s="10">
        <f>IF(T53="","",T53*U53)</f>
        <v/>
      </c>
      <c r="W53" s="10">
        <f>IF(T53="","",T53-V53)</f>
        <v/>
      </c>
      <c r="X53" s="9" t="n"/>
      <c r="Y53" s="29" t="n"/>
      <c r="Z53" s="4" t="n"/>
      <c r="AA53" s="5" t="n"/>
      <c r="AB53" s="12">
        <f>IF(OR(K53="",L53=""),"",IF(L53&lt;=K53,"REVISAR FECHAS","OK"))</f>
        <v/>
      </c>
      <c r="AC53" s="30">
        <f>IF(K53="","",K53-DAY(K53)+1)</f>
        <v/>
      </c>
    </row>
    <row r="54">
      <c r="A54" s="4" t="n"/>
      <c r="B54" s="4" t="n"/>
      <c r="C54" s="4" t="n"/>
      <c r="D54" s="4" t="n"/>
      <c r="E54" s="4" t="n"/>
      <c r="F54" s="5" t="n"/>
      <c r="G54" s="5" t="n"/>
      <c r="H54" s="4" t="n"/>
      <c r="I54" s="4" t="n"/>
      <c r="J54" s="5" t="n"/>
      <c r="K54" s="29" t="n"/>
      <c r="L54" s="29" t="n"/>
      <c r="M54" s="14">
        <f>IF(OR(K54="",L54=""),"",L54-K54)</f>
        <v/>
      </c>
      <c r="N54" s="8" t="n"/>
      <c r="O54" s="9" t="n"/>
      <c r="P54" s="9" t="n"/>
      <c r="Q54" s="9" t="n"/>
      <c r="R54" s="9" t="n"/>
      <c r="S54" s="15">
        <f>IF(M54="","",M54*O54)</f>
        <v/>
      </c>
      <c r="T54" s="15">
        <f>IF(S54="","",S54+P54+Q54-R54)</f>
        <v/>
      </c>
      <c r="U54" s="11" t="n"/>
      <c r="V54" s="15">
        <f>IF(T54="","",T54*U54)</f>
        <v/>
      </c>
      <c r="W54" s="15">
        <f>IF(T54="","",T54-V54)</f>
        <v/>
      </c>
      <c r="X54" s="9" t="n"/>
      <c r="Y54" s="29" t="n"/>
      <c r="Z54" s="4" t="n"/>
      <c r="AA54" s="5" t="n"/>
      <c r="AB54" s="16">
        <f>IF(OR(K54="",L54=""),"",IF(L54&lt;=K54,"REVISAR FECHAS","OK"))</f>
        <v/>
      </c>
      <c r="AC54" s="31">
        <f>IF(K54="","",K54-DAY(K54)+1)</f>
        <v/>
      </c>
    </row>
    <row r="55">
      <c r="A55" s="4" t="n"/>
      <c r="B55" s="4" t="n"/>
      <c r="C55" s="4" t="n"/>
      <c r="D55" s="4" t="n"/>
      <c r="E55" s="4" t="n"/>
      <c r="F55" s="5" t="n"/>
      <c r="G55" s="5" t="n"/>
      <c r="H55" s="4" t="n"/>
      <c r="I55" s="4" t="n"/>
      <c r="J55" s="5" t="n"/>
      <c r="K55" s="29" t="n"/>
      <c r="L55" s="29" t="n"/>
      <c r="M55" s="7">
        <f>IF(OR(K55="",L55=""),"",L55-K55)</f>
        <v/>
      </c>
      <c r="N55" s="8" t="n"/>
      <c r="O55" s="9" t="n"/>
      <c r="P55" s="9" t="n"/>
      <c r="Q55" s="9" t="n"/>
      <c r="R55" s="9" t="n"/>
      <c r="S55" s="10">
        <f>IF(M55="","",M55*O55)</f>
        <v/>
      </c>
      <c r="T55" s="10">
        <f>IF(S55="","",S55+P55+Q55-R55)</f>
        <v/>
      </c>
      <c r="U55" s="11" t="n"/>
      <c r="V55" s="10">
        <f>IF(T55="","",T55*U55)</f>
        <v/>
      </c>
      <c r="W55" s="10">
        <f>IF(T55="","",T55-V55)</f>
        <v/>
      </c>
      <c r="X55" s="9" t="n"/>
      <c r="Y55" s="29" t="n"/>
      <c r="Z55" s="4" t="n"/>
      <c r="AA55" s="5" t="n"/>
      <c r="AB55" s="12">
        <f>IF(OR(K55="",L55=""),"",IF(L55&lt;=K55,"REVISAR FECHAS","OK"))</f>
        <v/>
      </c>
      <c r="AC55" s="30">
        <f>IF(K55="","",K55-DAY(K55)+1)</f>
        <v/>
      </c>
    </row>
    <row r="56">
      <c r="A56" s="4" t="n"/>
      <c r="B56" s="4" t="n"/>
      <c r="C56" s="4" t="n"/>
      <c r="D56" s="4" t="n"/>
      <c r="E56" s="4" t="n"/>
      <c r="F56" s="5" t="n"/>
      <c r="G56" s="5" t="n"/>
      <c r="H56" s="4" t="n"/>
      <c r="I56" s="4" t="n"/>
      <c r="J56" s="5" t="n"/>
      <c r="K56" s="29" t="n"/>
      <c r="L56" s="29" t="n"/>
      <c r="M56" s="14">
        <f>IF(OR(K56="",L56=""),"",L56-K56)</f>
        <v/>
      </c>
      <c r="N56" s="8" t="n"/>
      <c r="O56" s="9" t="n"/>
      <c r="P56" s="9" t="n"/>
      <c r="Q56" s="9" t="n"/>
      <c r="R56" s="9" t="n"/>
      <c r="S56" s="15">
        <f>IF(M56="","",M56*O56)</f>
        <v/>
      </c>
      <c r="T56" s="15">
        <f>IF(S56="","",S56+P56+Q56-R56)</f>
        <v/>
      </c>
      <c r="U56" s="11" t="n"/>
      <c r="V56" s="15">
        <f>IF(T56="","",T56*U56)</f>
        <v/>
      </c>
      <c r="W56" s="15">
        <f>IF(T56="","",T56-V56)</f>
        <v/>
      </c>
      <c r="X56" s="9" t="n"/>
      <c r="Y56" s="29" t="n"/>
      <c r="Z56" s="4" t="n"/>
      <c r="AA56" s="5" t="n"/>
      <c r="AB56" s="16">
        <f>IF(OR(K56="",L56=""),"",IF(L56&lt;=K56,"REVISAR FECHAS","OK"))</f>
        <v/>
      </c>
      <c r="AC56" s="31">
        <f>IF(K56="","",K56-DAY(K56)+1)</f>
        <v/>
      </c>
    </row>
    <row r="57">
      <c r="A57" s="4" t="n"/>
      <c r="B57" s="4" t="n"/>
      <c r="C57" s="4" t="n"/>
      <c r="D57" s="4" t="n"/>
      <c r="E57" s="4" t="n"/>
      <c r="F57" s="5" t="n"/>
      <c r="G57" s="5" t="n"/>
      <c r="H57" s="4" t="n"/>
      <c r="I57" s="4" t="n"/>
      <c r="J57" s="5" t="n"/>
      <c r="K57" s="29" t="n"/>
      <c r="L57" s="29" t="n"/>
      <c r="M57" s="7">
        <f>IF(OR(K57="",L57=""),"",L57-K57)</f>
        <v/>
      </c>
      <c r="N57" s="8" t="n"/>
      <c r="O57" s="9" t="n"/>
      <c r="P57" s="9" t="n"/>
      <c r="Q57" s="9" t="n"/>
      <c r="R57" s="9" t="n"/>
      <c r="S57" s="10">
        <f>IF(M57="","",M57*O57)</f>
        <v/>
      </c>
      <c r="T57" s="10">
        <f>IF(S57="","",S57+P57+Q57-R57)</f>
        <v/>
      </c>
      <c r="U57" s="11" t="n"/>
      <c r="V57" s="10">
        <f>IF(T57="","",T57*U57)</f>
        <v/>
      </c>
      <c r="W57" s="10">
        <f>IF(T57="","",T57-V57)</f>
        <v/>
      </c>
      <c r="X57" s="9" t="n"/>
      <c r="Y57" s="29" t="n"/>
      <c r="Z57" s="4" t="n"/>
      <c r="AA57" s="5" t="n"/>
      <c r="AB57" s="12">
        <f>IF(OR(K57="",L57=""),"",IF(L57&lt;=K57,"REVISAR FECHAS","OK"))</f>
        <v/>
      </c>
      <c r="AC57" s="30">
        <f>IF(K57="","",K57-DAY(K57)+1)</f>
        <v/>
      </c>
    </row>
    <row r="58">
      <c r="A58" s="4" t="n"/>
      <c r="B58" s="4" t="n"/>
      <c r="C58" s="4" t="n"/>
      <c r="D58" s="4" t="n"/>
      <c r="E58" s="4" t="n"/>
      <c r="F58" s="5" t="n"/>
      <c r="G58" s="5" t="n"/>
      <c r="H58" s="4" t="n"/>
      <c r="I58" s="4" t="n"/>
      <c r="J58" s="5" t="n"/>
      <c r="K58" s="29" t="n"/>
      <c r="L58" s="29" t="n"/>
      <c r="M58" s="14">
        <f>IF(OR(K58="",L58=""),"",L58-K58)</f>
        <v/>
      </c>
      <c r="N58" s="8" t="n"/>
      <c r="O58" s="9" t="n"/>
      <c r="P58" s="9" t="n"/>
      <c r="Q58" s="9" t="n"/>
      <c r="R58" s="9" t="n"/>
      <c r="S58" s="15">
        <f>IF(M58="","",M58*O58)</f>
        <v/>
      </c>
      <c r="T58" s="15">
        <f>IF(S58="","",S58+P58+Q58-R58)</f>
        <v/>
      </c>
      <c r="U58" s="11" t="n"/>
      <c r="V58" s="15">
        <f>IF(T58="","",T58*U58)</f>
        <v/>
      </c>
      <c r="W58" s="15">
        <f>IF(T58="","",T58-V58)</f>
        <v/>
      </c>
      <c r="X58" s="9" t="n"/>
      <c r="Y58" s="29" t="n"/>
      <c r="Z58" s="4" t="n"/>
      <c r="AA58" s="5" t="n"/>
      <c r="AB58" s="16">
        <f>IF(OR(K58="",L58=""),"",IF(L58&lt;=K58,"REVISAR FECHAS","OK"))</f>
        <v/>
      </c>
      <c r="AC58" s="31">
        <f>IF(K58="","",K58-DAY(K58)+1)</f>
        <v/>
      </c>
    </row>
    <row r="59">
      <c r="A59" s="4" t="n"/>
      <c r="B59" s="4" t="n"/>
      <c r="C59" s="4" t="n"/>
      <c r="D59" s="4" t="n"/>
      <c r="E59" s="4" t="n"/>
      <c r="F59" s="5" t="n"/>
      <c r="G59" s="5" t="n"/>
      <c r="H59" s="4" t="n"/>
      <c r="I59" s="4" t="n"/>
      <c r="J59" s="5" t="n"/>
      <c r="K59" s="29" t="n"/>
      <c r="L59" s="29" t="n"/>
      <c r="M59" s="7">
        <f>IF(OR(K59="",L59=""),"",L59-K59)</f>
        <v/>
      </c>
      <c r="N59" s="8" t="n"/>
      <c r="O59" s="9" t="n"/>
      <c r="P59" s="9" t="n"/>
      <c r="Q59" s="9" t="n"/>
      <c r="R59" s="9" t="n"/>
      <c r="S59" s="10">
        <f>IF(M59="","",M59*O59)</f>
        <v/>
      </c>
      <c r="T59" s="10">
        <f>IF(S59="","",S59+P59+Q59-R59)</f>
        <v/>
      </c>
      <c r="U59" s="11" t="n"/>
      <c r="V59" s="10">
        <f>IF(T59="","",T59*U59)</f>
        <v/>
      </c>
      <c r="W59" s="10">
        <f>IF(T59="","",T59-V59)</f>
        <v/>
      </c>
      <c r="X59" s="9" t="n"/>
      <c r="Y59" s="29" t="n"/>
      <c r="Z59" s="4" t="n"/>
      <c r="AA59" s="5" t="n"/>
      <c r="AB59" s="12">
        <f>IF(OR(K59="",L59=""),"",IF(L59&lt;=K59,"REVISAR FECHAS","OK"))</f>
        <v/>
      </c>
      <c r="AC59" s="30">
        <f>IF(K59="","",K59-DAY(K59)+1)</f>
        <v/>
      </c>
    </row>
    <row r="60">
      <c r="A60" s="4" t="n"/>
      <c r="B60" s="4" t="n"/>
      <c r="C60" s="4" t="n"/>
      <c r="D60" s="4" t="n"/>
      <c r="E60" s="4" t="n"/>
      <c r="F60" s="5" t="n"/>
      <c r="G60" s="5" t="n"/>
      <c r="H60" s="4" t="n"/>
      <c r="I60" s="4" t="n"/>
      <c r="J60" s="5" t="n"/>
      <c r="K60" s="29" t="n"/>
      <c r="L60" s="29" t="n"/>
      <c r="M60" s="14">
        <f>IF(OR(K60="",L60=""),"",L60-K60)</f>
        <v/>
      </c>
      <c r="N60" s="8" t="n"/>
      <c r="O60" s="9" t="n"/>
      <c r="P60" s="9" t="n"/>
      <c r="Q60" s="9" t="n"/>
      <c r="R60" s="9" t="n"/>
      <c r="S60" s="15">
        <f>IF(M60="","",M60*O60)</f>
        <v/>
      </c>
      <c r="T60" s="15">
        <f>IF(S60="","",S60+P60+Q60-R60)</f>
        <v/>
      </c>
      <c r="U60" s="11" t="n"/>
      <c r="V60" s="15">
        <f>IF(T60="","",T60*U60)</f>
        <v/>
      </c>
      <c r="W60" s="15">
        <f>IF(T60="","",T60-V60)</f>
        <v/>
      </c>
      <c r="X60" s="9" t="n"/>
      <c r="Y60" s="29" t="n"/>
      <c r="Z60" s="4" t="n"/>
      <c r="AA60" s="5" t="n"/>
      <c r="AB60" s="16">
        <f>IF(OR(K60="",L60=""),"",IF(L60&lt;=K60,"REVISAR FECHAS","OK"))</f>
        <v/>
      </c>
      <c r="AC60" s="31">
        <f>IF(K60="","",K60-DAY(K60)+1)</f>
        <v/>
      </c>
    </row>
    <row r="61">
      <c r="A61" s="4" t="n"/>
      <c r="B61" s="4" t="n"/>
      <c r="C61" s="4" t="n"/>
      <c r="D61" s="4" t="n"/>
      <c r="E61" s="4" t="n"/>
      <c r="F61" s="5" t="n"/>
      <c r="G61" s="5" t="n"/>
      <c r="H61" s="4" t="n"/>
      <c r="I61" s="4" t="n"/>
      <c r="J61" s="5" t="n"/>
      <c r="K61" s="29" t="n"/>
      <c r="L61" s="29" t="n"/>
      <c r="M61" s="7">
        <f>IF(OR(K61="",L61=""),"",L61-K61)</f>
        <v/>
      </c>
      <c r="N61" s="8" t="n"/>
      <c r="O61" s="9" t="n"/>
      <c r="P61" s="9" t="n"/>
      <c r="Q61" s="9" t="n"/>
      <c r="R61" s="9" t="n"/>
      <c r="S61" s="10">
        <f>IF(M61="","",M61*O61)</f>
        <v/>
      </c>
      <c r="T61" s="10">
        <f>IF(S61="","",S61+P61+Q61-R61)</f>
        <v/>
      </c>
      <c r="U61" s="11" t="n"/>
      <c r="V61" s="10">
        <f>IF(T61="","",T61*U61)</f>
        <v/>
      </c>
      <c r="W61" s="10">
        <f>IF(T61="","",T61-V61)</f>
        <v/>
      </c>
      <c r="X61" s="9" t="n"/>
      <c r="Y61" s="29" t="n"/>
      <c r="Z61" s="4" t="n"/>
      <c r="AA61" s="5" t="n"/>
      <c r="AB61" s="12">
        <f>IF(OR(K61="",L61=""),"",IF(L61&lt;=K61,"REVISAR FECHAS","OK"))</f>
        <v/>
      </c>
      <c r="AC61" s="30">
        <f>IF(K61="","",K61-DAY(K61)+1)</f>
        <v/>
      </c>
    </row>
    <row r="62">
      <c r="A62" s="4" t="n"/>
      <c r="B62" s="4" t="n"/>
      <c r="C62" s="4" t="n"/>
      <c r="D62" s="4" t="n"/>
      <c r="E62" s="4" t="n"/>
      <c r="F62" s="5" t="n"/>
      <c r="G62" s="5" t="n"/>
      <c r="H62" s="4" t="n"/>
      <c r="I62" s="4" t="n"/>
      <c r="J62" s="5" t="n"/>
      <c r="K62" s="29" t="n"/>
      <c r="L62" s="29" t="n"/>
      <c r="M62" s="14">
        <f>IF(OR(K62="",L62=""),"",L62-K62)</f>
        <v/>
      </c>
      <c r="N62" s="8" t="n"/>
      <c r="O62" s="9" t="n"/>
      <c r="P62" s="9" t="n"/>
      <c r="Q62" s="9" t="n"/>
      <c r="R62" s="9" t="n"/>
      <c r="S62" s="15">
        <f>IF(M62="","",M62*O62)</f>
        <v/>
      </c>
      <c r="T62" s="15">
        <f>IF(S62="","",S62+P62+Q62-R62)</f>
        <v/>
      </c>
      <c r="U62" s="11" t="n"/>
      <c r="V62" s="15">
        <f>IF(T62="","",T62*U62)</f>
        <v/>
      </c>
      <c r="W62" s="15">
        <f>IF(T62="","",T62-V62)</f>
        <v/>
      </c>
      <c r="X62" s="9" t="n"/>
      <c r="Y62" s="29" t="n"/>
      <c r="Z62" s="4" t="n"/>
      <c r="AA62" s="5" t="n"/>
      <c r="AB62" s="16">
        <f>IF(OR(K62="",L62=""),"",IF(L62&lt;=K62,"REVISAR FECHAS","OK"))</f>
        <v/>
      </c>
      <c r="AC62" s="31">
        <f>IF(K62="","",K62-DAY(K62)+1)</f>
        <v/>
      </c>
    </row>
    <row r="63">
      <c r="A63" s="4" t="n"/>
      <c r="B63" s="4" t="n"/>
      <c r="C63" s="4" t="n"/>
      <c r="D63" s="4" t="n"/>
      <c r="E63" s="4" t="n"/>
      <c r="F63" s="5" t="n"/>
      <c r="G63" s="5" t="n"/>
      <c r="H63" s="4" t="n"/>
      <c r="I63" s="4" t="n"/>
      <c r="J63" s="5" t="n"/>
      <c r="K63" s="29" t="n"/>
      <c r="L63" s="29" t="n"/>
      <c r="M63" s="7">
        <f>IF(OR(K63="",L63=""),"",L63-K63)</f>
        <v/>
      </c>
      <c r="N63" s="8" t="n"/>
      <c r="O63" s="9" t="n"/>
      <c r="P63" s="9" t="n"/>
      <c r="Q63" s="9" t="n"/>
      <c r="R63" s="9" t="n"/>
      <c r="S63" s="10">
        <f>IF(M63="","",M63*O63)</f>
        <v/>
      </c>
      <c r="T63" s="10">
        <f>IF(S63="","",S63+P63+Q63-R63)</f>
        <v/>
      </c>
      <c r="U63" s="11" t="n"/>
      <c r="V63" s="10">
        <f>IF(T63="","",T63*U63)</f>
        <v/>
      </c>
      <c r="W63" s="10">
        <f>IF(T63="","",T63-V63)</f>
        <v/>
      </c>
      <c r="X63" s="9" t="n"/>
      <c r="Y63" s="29" t="n"/>
      <c r="Z63" s="4" t="n"/>
      <c r="AA63" s="5" t="n"/>
      <c r="AB63" s="12">
        <f>IF(OR(K63="",L63=""),"",IF(L63&lt;=K63,"REVISAR FECHAS","OK"))</f>
        <v/>
      </c>
      <c r="AC63" s="30">
        <f>IF(K63="","",K63-DAY(K63)+1)</f>
        <v/>
      </c>
    </row>
    <row r="64">
      <c r="A64" s="4" t="n"/>
      <c r="B64" s="4" t="n"/>
      <c r="C64" s="4" t="n"/>
      <c r="D64" s="4" t="n"/>
      <c r="E64" s="4" t="n"/>
      <c r="F64" s="5" t="n"/>
      <c r="G64" s="5" t="n"/>
      <c r="H64" s="4" t="n"/>
      <c r="I64" s="4" t="n"/>
      <c r="J64" s="5" t="n"/>
      <c r="K64" s="29" t="n"/>
      <c r="L64" s="29" t="n"/>
      <c r="M64" s="14">
        <f>IF(OR(K64="",L64=""),"",L64-K64)</f>
        <v/>
      </c>
      <c r="N64" s="8" t="n"/>
      <c r="O64" s="9" t="n"/>
      <c r="P64" s="9" t="n"/>
      <c r="Q64" s="9" t="n"/>
      <c r="R64" s="9" t="n"/>
      <c r="S64" s="15">
        <f>IF(M64="","",M64*O64)</f>
        <v/>
      </c>
      <c r="T64" s="15">
        <f>IF(S64="","",S64+P64+Q64-R64)</f>
        <v/>
      </c>
      <c r="U64" s="11" t="n"/>
      <c r="V64" s="15">
        <f>IF(T64="","",T64*U64)</f>
        <v/>
      </c>
      <c r="W64" s="15">
        <f>IF(T64="","",T64-V64)</f>
        <v/>
      </c>
      <c r="X64" s="9" t="n"/>
      <c r="Y64" s="29" t="n"/>
      <c r="Z64" s="4" t="n"/>
      <c r="AA64" s="5" t="n"/>
      <c r="AB64" s="16">
        <f>IF(OR(K64="",L64=""),"",IF(L64&lt;=K64,"REVISAR FECHAS","OK"))</f>
        <v/>
      </c>
      <c r="AC64" s="31">
        <f>IF(K64="","",K64-DAY(K64)+1)</f>
        <v/>
      </c>
    </row>
    <row r="65">
      <c r="A65" s="4" t="n"/>
      <c r="B65" s="4" t="n"/>
      <c r="C65" s="4" t="n"/>
      <c r="D65" s="4" t="n"/>
      <c r="E65" s="4" t="n"/>
      <c r="F65" s="5" t="n"/>
      <c r="G65" s="5" t="n"/>
      <c r="H65" s="4" t="n"/>
      <c r="I65" s="4" t="n"/>
      <c r="J65" s="5" t="n"/>
      <c r="K65" s="29" t="n"/>
      <c r="L65" s="29" t="n"/>
      <c r="M65" s="7">
        <f>IF(OR(K65="",L65=""),"",L65-K65)</f>
        <v/>
      </c>
      <c r="N65" s="8" t="n"/>
      <c r="O65" s="9" t="n"/>
      <c r="P65" s="9" t="n"/>
      <c r="Q65" s="9" t="n"/>
      <c r="R65" s="9" t="n"/>
      <c r="S65" s="10">
        <f>IF(M65="","",M65*O65)</f>
        <v/>
      </c>
      <c r="T65" s="10">
        <f>IF(S65="","",S65+P65+Q65-R65)</f>
        <v/>
      </c>
      <c r="U65" s="11" t="n"/>
      <c r="V65" s="10">
        <f>IF(T65="","",T65*U65)</f>
        <v/>
      </c>
      <c r="W65" s="10">
        <f>IF(T65="","",T65-V65)</f>
        <v/>
      </c>
      <c r="X65" s="9" t="n"/>
      <c r="Y65" s="29" t="n"/>
      <c r="Z65" s="4" t="n"/>
      <c r="AA65" s="5" t="n"/>
      <c r="AB65" s="12">
        <f>IF(OR(K65="",L65=""),"",IF(L65&lt;=K65,"REVISAR FECHAS","OK"))</f>
        <v/>
      </c>
      <c r="AC65" s="30">
        <f>IF(K65="","",K65-DAY(K65)+1)</f>
        <v/>
      </c>
    </row>
    <row r="66">
      <c r="A66" s="4" t="n"/>
      <c r="B66" s="4" t="n"/>
      <c r="C66" s="4" t="n"/>
      <c r="D66" s="4" t="n"/>
      <c r="E66" s="4" t="n"/>
      <c r="F66" s="5" t="n"/>
      <c r="G66" s="5" t="n"/>
      <c r="H66" s="4" t="n"/>
      <c r="I66" s="4" t="n"/>
      <c r="J66" s="5" t="n"/>
      <c r="K66" s="29" t="n"/>
      <c r="L66" s="29" t="n"/>
      <c r="M66" s="14">
        <f>IF(OR(K66="",L66=""),"",L66-K66)</f>
        <v/>
      </c>
      <c r="N66" s="8" t="n"/>
      <c r="O66" s="9" t="n"/>
      <c r="P66" s="9" t="n"/>
      <c r="Q66" s="9" t="n"/>
      <c r="R66" s="9" t="n"/>
      <c r="S66" s="15">
        <f>IF(M66="","",M66*O66)</f>
        <v/>
      </c>
      <c r="T66" s="15">
        <f>IF(S66="","",S66+P66+Q66-R66)</f>
        <v/>
      </c>
      <c r="U66" s="11" t="n"/>
      <c r="V66" s="15">
        <f>IF(T66="","",T66*U66)</f>
        <v/>
      </c>
      <c r="W66" s="15">
        <f>IF(T66="","",T66-V66)</f>
        <v/>
      </c>
      <c r="X66" s="9" t="n"/>
      <c r="Y66" s="29" t="n"/>
      <c r="Z66" s="4" t="n"/>
      <c r="AA66" s="5" t="n"/>
      <c r="AB66" s="16">
        <f>IF(OR(K66="",L66=""),"",IF(L66&lt;=K66,"REVISAR FECHAS","OK"))</f>
        <v/>
      </c>
      <c r="AC66" s="31">
        <f>IF(K66="","",K66-DAY(K66)+1)</f>
        <v/>
      </c>
    </row>
    <row r="67">
      <c r="A67" s="4" t="n"/>
      <c r="B67" s="4" t="n"/>
      <c r="C67" s="4" t="n"/>
      <c r="D67" s="4" t="n"/>
      <c r="E67" s="4" t="n"/>
      <c r="F67" s="5" t="n"/>
      <c r="G67" s="5" t="n"/>
      <c r="H67" s="4" t="n"/>
      <c r="I67" s="4" t="n"/>
      <c r="J67" s="5" t="n"/>
      <c r="K67" s="29" t="n"/>
      <c r="L67" s="29" t="n"/>
      <c r="M67" s="7">
        <f>IF(OR(K67="",L67=""),"",L67-K67)</f>
        <v/>
      </c>
      <c r="N67" s="8" t="n"/>
      <c r="O67" s="9" t="n"/>
      <c r="P67" s="9" t="n"/>
      <c r="Q67" s="9" t="n"/>
      <c r="R67" s="9" t="n"/>
      <c r="S67" s="10">
        <f>IF(M67="","",M67*O67)</f>
        <v/>
      </c>
      <c r="T67" s="10">
        <f>IF(S67="","",S67+P67+Q67-R67)</f>
        <v/>
      </c>
      <c r="U67" s="11" t="n"/>
      <c r="V67" s="10">
        <f>IF(T67="","",T67*U67)</f>
        <v/>
      </c>
      <c r="W67" s="10">
        <f>IF(T67="","",T67-V67)</f>
        <v/>
      </c>
      <c r="X67" s="9" t="n"/>
      <c r="Y67" s="29" t="n"/>
      <c r="Z67" s="4" t="n"/>
      <c r="AA67" s="5" t="n"/>
      <c r="AB67" s="12">
        <f>IF(OR(K67="",L67=""),"",IF(L67&lt;=K67,"REVISAR FECHAS","OK"))</f>
        <v/>
      </c>
      <c r="AC67" s="30">
        <f>IF(K67="","",K67-DAY(K67)+1)</f>
        <v/>
      </c>
    </row>
    <row r="68">
      <c r="A68" s="4" t="n"/>
      <c r="B68" s="4" t="n"/>
      <c r="C68" s="4" t="n"/>
      <c r="D68" s="4" t="n"/>
      <c r="E68" s="4" t="n"/>
      <c r="F68" s="5" t="n"/>
      <c r="G68" s="5" t="n"/>
      <c r="H68" s="4" t="n"/>
      <c r="I68" s="4" t="n"/>
      <c r="J68" s="5" t="n"/>
      <c r="K68" s="29" t="n"/>
      <c r="L68" s="29" t="n"/>
      <c r="M68" s="14">
        <f>IF(OR(K68="",L68=""),"",L68-K68)</f>
        <v/>
      </c>
      <c r="N68" s="8" t="n"/>
      <c r="O68" s="9" t="n"/>
      <c r="P68" s="9" t="n"/>
      <c r="Q68" s="9" t="n"/>
      <c r="R68" s="9" t="n"/>
      <c r="S68" s="15">
        <f>IF(M68="","",M68*O68)</f>
        <v/>
      </c>
      <c r="T68" s="15">
        <f>IF(S68="","",S68+P68+Q68-R68)</f>
        <v/>
      </c>
      <c r="U68" s="11" t="n"/>
      <c r="V68" s="15">
        <f>IF(T68="","",T68*U68)</f>
        <v/>
      </c>
      <c r="W68" s="15">
        <f>IF(T68="","",T68-V68)</f>
        <v/>
      </c>
      <c r="X68" s="9" t="n"/>
      <c r="Y68" s="29" t="n"/>
      <c r="Z68" s="4" t="n"/>
      <c r="AA68" s="5" t="n"/>
      <c r="AB68" s="16">
        <f>IF(OR(K68="",L68=""),"",IF(L68&lt;=K68,"REVISAR FECHAS","OK"))</f>
        <v/>
      </c>
      <c r="AC68" s="31">
        <f>IF(K68="","",K68-DAY(K68)+1)</f>
        <v/>
      </c>
    </row>
    <row r="69">
      <c r="A69" s="4" t="n"/>
      <c r="B69" s="4" t="n"/>
      <c r="C69" s="4" t="n"/>
      <c r="D69" s="4" t="n"/>
      <c r="E69" s="4" t="n"/>
      <c r="F69" s="5" t="n"/>
      <c r="G69" s="5" t="n"/>
      <c r="H69" s="4" t="n"/>
      <c r="I69" s="4" t="n"/>
      <c r="J69" s="5" t="n"/>
      <c r="K69" s="29" t="n"/>
      <c r="L69" s="29" t="n"/>
      <c r="M69" s="7">
        <f>IF(OR(K69="",L69=""),"",L69-K69)</f>
        <v/>
      </c>
      <c r="N69" s="8" t="n"/>
      <c r="O69" s="9" t="n"/>
      <c r="P69" s="9" t="n"/>
      <c r="Q69" s="9" t="n"/>
      <c r="R69" s="9" t="n"/>
      <c r="S69" s="10">
        <f>IF(M69="","",M69*O69)</f>
        <v/>
      </c>
      <c r="T69" s="10">
        <f>IF(S69="","",S69+P69+Q69-R69)</f>
        <v/>
      </c>
      <c r="U69" s="11" t="n"/>
      <c r="V69" s="10">
        <f>IF(T69="","",T69*U69)</f>
        <v/>
      </c>
      <c r="W69" s="10">
        <f>IF(T69="","",T69-V69)</f>
        <v/>
      </c>
      <c r="X69" s="9" t="n"/>
      <c r="Y69" s="29" t="n"/>
      <c r="Z69" s="4" t="n"/>
      <c r="AA69" s="5" t="n"/>
      <c r="AB69" s="12">
        <f>IF(OR(K69="",L69=""),"",IF(L69&lt;=K69,"REVISAR FECHAS","OK"))</f>
        <v/>
      </c>
      <c r="AC69" s="30">
        <f>IF(K69="","",K69-DAY(K69)+1)</f>
        <v/>
      </c>
    </row>
    <row r="70">
      <c r="A70" s="4" t="n"/>
      <c r="B70" s="4" t="n"/>
      <c r="C70" s="4" t="n"/>
      <c r="D70" s="4" t="n"/>
      <c r="E70" s="4" t="n"/>
      <c r="F70" s="5" t="n"/>
      <c r="G70" s="5" t="n"/>
      <c r="H70" s="4" t="n"/>
      <c r="I70" s="4" t="n"/>
      <c r="J70" s="5" t="n"/>
      <c r="K70" s="29" t="n"/>
      <c r="L70" s="29" t="n"/>
      <c r="M70" s="14">
        <f>IF(OR(K70="",L70=""),"",L70-K70)</f>
        <v/>
      </c>
      <c r="N70" s="8" t="n"/>
      <c r="O70" s="9" t="n"/>
      <c r="P70" s="9" t="n"/>
      <c r="Q70" s="9" t="n"/>
      <c r="R70" s="9" t="n"/>
      <c r="S70" s="15">
        <f>IF(M70="","",M70*O70)</f>
        <v/>
      </c>
      <c r="T70" s="15">
        <f>IF(S70="","",S70+P70+Q70-R70)</f>
        <v/>
      </c>
      <c r="U70" s="11" t="n"/>
      <c r="V70" s="15">
        <f>IF(T70="","",T70*U70)</f>
        <v/>
      </c>
      <c r="W70" s="15">
        <f>IF(T70="","",T70-V70)</f>
        <v/>
      </c>
      <c r="X70" s="9" t="n"/>
      <c r="Y70" s="29" t="n"/>
      <c r="Z70" s="4" t="n"/>
      <c r="AA70" s="5" t="n"/>
      <c r="AB70" s="16">
        <f>IF(OR(K70="",L70=""),"",IF(L70&lt;=K70,"REVISAR FECHAS","OK"))</f>
        <v/>
      </c>
      <c r="AC70" s="31">
        <f>IF(K70="","",K70-DAY(K70)+1)</f>
        <v/>
      </c>
    </row>
    <row r="71">
      <c r="A71" s="4" t="n"/>
      <c r="B71" s="4" t="n"/>
      <c r="C71" s="4" t="n"/>
      <c r="D71" s="4" t="n"/>
      <c r="E71" s="4" t="n"/>
      <c r="F71" s="5" t="n"/>
      <c r="G71" s="5" t="n"/>
      <c r="H71" s="4" t="n"/>
      <c r="I71" s="4" t="n"/>
      <c r="J71" s="5" t="n"/>
      <c r="K71" s="29" t="n"/>
      <c r="L71" s="29" t="n"/>
      <c r="M71" s="7">
        <f>IF(OR(K71="",L71=""),"",L71-K71)</f>
        <v/>
      </c>
      <c r="N71" s="8" t="n"/>
      <c r="O71" s="9" t="n"/>
      <c r="P71" s="9" t="n"/>
      <c r="Q71" s="9" t="n"/>
      <c r="R71" s="9" t="n"/>
      <c r="S71" s="10">
        <f>IF(M71="","",M71*O71)</f>
        <v/>
      </c>
      <c r="T71" s="10">
        <f>IF(S71="","",S71+P71+Q71-R71)</f>
        <v/>
      </c>
      <c r="U71" s="11" t="n"/>
      <c r="V71" s="10">
        <f>IF(T71="","",T71*U71)</f>
        <v/>
      </c>
      <c r="W71" s="10">
        <f>IF(T71="","",T71-V71)</f>
        <v/>
      </c>
      <c r="X71" s="9" t="n"/>
      <c r="Y71" s="29" t="n"/>
      <c r="Z71" s="4" t="n"/>
      <c r="AA71" s="5" t="n"/>
      <c r="AB71" s="12">
        <f>IF(OR(K71="",L71=""),"",IF(L71&lt;=K71,"REVISAR FECHAS","OK"))</f>
        <v/>
      </c>
      <c r="AC71" s="30">
        <f>IF(K71="","",K71-DAY(K71)+1)</f>
        <v/>
      </c>
    </row>
    <row r="72">
      <c r="A72" s="4" t="n"/>
      <c r="B72" s="4" t="n"/>
      <c r="C72" s="4" t="n"/>
      <c r="D72" s="4" t="n"/>
      <c r="E72" s="4" t="n"/>
      <c r="F72" s="5" t="n"/>
      <c r="G72" s="5" t="n"/>
      <c r="H72" s="4" t="n"/>
      <c r="I72" s="4" t="n"/>
      <c r="J72" s="5" t="n"/>
      <c r="K72" s="29" t="n"/>
      <c r="L72" s="29" t="n"/>
      <c r="M72" s="14">
        <f>IF(OR(K72="",L72=""),"",L72-K72)</f>
        <v/>
      </c>
      <c r="N72" s="8" t="n"/>
      <c r="O72" s="9" t="n"/>
      <c r="P72" s="9" t="n"/>
      <c r="Q72" s="9" t="n"/>
      <c r="R72" s="9" t="n"/>
      <c r="S72" s="15">
        <f>IF(M72="","",M72*O72)</f>
        <v/>
      </c>
      <c r="T72" s="15">
        <f>IF(S72="","",S72+P72+Q72-R72)</f>
        <v/>
      </c>
      <c r="U72" s="11" t="n"/>
      <c r="V72" s="15">
        <f>IF(T72="","",T72*U72)</f>
        <v/>
      </c>
      <c r="W72" s="15">
        <f>IF(T72="","",T72-V72)</f>
        <v/>
      </c>
      <c r="X72" s="9" t="n"/>
      <c r="Y72" s="29" t="n"/>
      <c r="Z72" s="4" t="n"/>
      <c r="AA72" s="5" t="n"/>
      <c r="AB72" s="16">
        <f>IF(OR(K72="",L72=""),"",IF(L72&lt;=K72,"REVISAR FECHAS","OK"))</f>
        <v/>
      </c>
      <c r="AC72" s="31">
        <f>IF(K72="","",K72-DAY(K72)+1)</f>
        <v/>
      </c>
    </row>
    <row r="73">
      <c r="A73" s="4" t="n"/>
      <c r="B73" s="4" t="n"/>
      <c r="C73" s="4" t="n"/>
      <c r="D73" s="4" t="n"/>
      <c r="E73" s="4" t="n"/>
      <c r="F73" s="5" t="n"/>
      <c r="G73" s="5" t="n"/>
      <c r="H73" s="4" t="n"/>
      <c r="I73" s="4" t="n"/>
      <c r="J73" s="5" t="n"/>
      <c r="K73" s="29" t="n"/>
      <c r="L73" s="29" t="n"/>
      <c r="M73" s="7">
        <f>IF(OR(K73="",L73=""),"",L73-K73)</f>
        <v/>
      </c>
      <c r="N73" s="8" t="n"/>
      <c r="O73" s="9" t="n"/>
      <c r="P73" s="9" t="n"/>
      <c r="Q73" s="9" t="n"/>
      <c r="R73" s="9" t="n"/>
      <c r="S73" s="10">
        <f>IF(M73="","",M73*O73)</f>
        <v/>
      </c>
      <c r="T73" s="10">
        <f>IF(S73="","",S73+P73+Q73-R73)</f>
        <v/>
      </c>
      <c r="U73" s="11" t="n"/>
      <c r="V73" s="10">
        <f>IF(T73="","",T73*U73)</f>
        <v/>
      </c>
      <c r="W73" s="10">
        <f>IF(T73="","",T73-V73)</f>
        <v/>
      </c>
      <c r="X73" s="9" t="n"/>
      <c r="Y73" s="29" t="n"/>
      <c r="Z73" s="4" t="n"/>
      <c r="AA73" s="5" t="n"/>
      <c r="AB73" s="12">
        <f>IF(OR(K73="",L73=""),"",IF(L73&lt;=K73,"REVISAR FECHAS","OK"))</f>
        <v/>
      </c>
      <c r="AC73" s="30">
        <f>IF(K73="","",K73-DAY(K73)+1)</f>
        <v/>
      </c>
    </row>
    <row r="74">
      <c r="A74" s="4" t="n"/>
      <c r="B74" s="4" t="n"/>
      <c r="C74" s="4" t="n"/>
      <c r="D74" s="4" t="n"/>
      <c r="E74" s="4" t="n"/>
      <c r="F74" s="5" t="n"/>
      <c r="G74" s="5" t="n"/>
      <c r="H74" s="4" t="n"/>
      <c r="I74" s="4" t="n"/>
      <c r="J74" s="5" t="n"/>
      <c r="K74" s="29" t="n"/>
      <c r="L74" s="29" t="n"/>
      <c r="M74" s="14">
        <f>IF(OR(K74="",L74=""),"",L74-K74)</f>
        <v/>
      </c>
      <c r="N74" s="8" t="n"/>
      <c r="O74" s="9" t="n"/>
      <c r="P74" s="9" t="n"/>
      <c r="Q74" s="9" t="n"/>
      <c r="R74" s="9" t="n"/>
      <c r="S74" s="15">
        <f>IF(M74="","",M74*O74)</f>
        <v/>
      </c>
      <c r="T74" s="15">
        <f>IF(S74="","",S74+P74+Q74-R74)</f>
        <v/>
      </c>
      <c r="U74" s="11" t="n"/>
      <c r="V74" s="15">
        <f>IF(T74="","",T74*U74)</f>
        <v/>
      </c>
      <c r="W74" s="15">
        <f>IF(T74="","",T74-V74)</f>
        <v/>
      </c>
      <c r="X74" s="9" t="n"/>
      <c r="Y74" s="29" t="n"/>
      <c r="Z74" s="4" t="n"/>
      <c r="AA74" s="5" t="n"/>
      <c r="AB74" s="16">
        <f>IF(OR(K74="",L74=""),"",IF(L74&lt;=K74,"REVISAR FECHAS","OK"))</f>
        <v/>
      </c>
      <c r="AC74" s="31">
        <f>IF(K74="","",K74-DAY(K74)+1)</f>
        <v/>
      </c>
    </row>
    <row r="75">
      <c r="A75" s="4" t="n"/>
      <c r="B75" s="4" t="n"/>
      <c r="C75" s="4" t="n"/>
      <c r="D75" s="4" t="n"/>
      <c r="E75" s="4" t="n"/>
      <c r="F75" s="5" t="n"/>
      <c r="G75" s="5" t="n"/>
      <c r="H75" s="4" t="n"/>
      <c r="I75" s="4" t="n"/>
      <c r="J75" s="5" t="n"/>
      <c r="K75" s="29" t="n"/>
      <c r="L75" s="29" t="n"/>
      <c r="M75" s="7">
        <f>IF(OR(K75="",L75=""),"",L75-K75)</f>
        <v/>
      </c>
      <c r="N75" s="8" t="n"/>
      <c r="O75" s="9" t="n"/>
      <c r="P75" s="9" t="n"/>
      <c r="Q75" s="9" t="n"/>
      <c r="R75" s="9" t="n"/>
      <c r="S75" s="10">
        <f>IF(M75="","",M75*O75)</f>
        <v/>
      </c>
      <c r="T75" s="10">
        <f>IF(S75="","",S75+P75+Q75-R75)</f>
        <v/>
      </c>
      <c r="U75" s="11" t="n"/>
      <c r="V75" s="10">
        <f>IF(T75="","",T75*U75)</f>
        <v/>
      </c>
      <c r="W75" s="10">
        <f>IF(T75="","",T75-V75)</f>
        <v/>
      </c>
      <c r="X75" s="9" t="n"/>
      <c r="Y75" s="29" t="n"/>
      <c r="Z75" s="4" t="n"/>
      <c r="AA75" s="5" t="n"/>
      <c r="AB75" s="12">
        <f>IF(OR(K75="",L75=""),"",IF(L75&lt;=K75,"REVISAR FECHAS","OK"))</f>
        <v/>
      </c>
      <c r="AC75" s="30">
        <f>IF(K75="","",K75-DAY(K75)+1)</f>
        <v/>
      </c>
    </row>
    <row r="76">
      <c r="A76" s="4" t="n"/>
      <c r="B76" s="4" t="n"/>
      <c r="C76" s="4" t="n"/>
      <c r="D76" s="4" t="n"/>
      <c r="E76" s="4" t="n"/>
      <c r="F76" s="5" t="n"/>
      <c r="G76" s="5" t="n"/>
      <c r="H76" s="4" t="n"/>
      <c r="I76" s="4" t="n"/>
      <c r="J76" s="5" t="n"/>
      <c r="K76" s="29" t="n"/>
      <c r="L76" s="29" t="n"/>
      <c r="M76" s="14">
        <f>IF(OR(K76="",L76=""),"",L76-K76)</f>
        <v/>
      </c>
      <c r="N76" s="8" t="n"/>
      <c r="O76" s="9" t="n"/>
      <c r="P76" s="9" t="n"/>
      <c r="Q76" s="9" t="n"/>
      <c r="R76" s="9" t="n"/>
      <c r="S76" s="15">
        <f>IF(M76="","",M76*O76)</f>
        <v/>
      </c>
      <c r="T76" s="15">
        <f>IF(S76="","",S76+P76+Q76-R76)</f>
        <v/>
      </c>
      <c r="U76" s="11" t="n"/>
      <c r="V76" s="15">
        <f>IF(T76="","",T76*U76)</f>
        <v/>
      </c>
      <c r="W76" s="15">
        <f>IF(T76="","",T76-V76)</f>
        <v/>
      </c>
      <c r="X76" s="9" t="n"/>
      <c r="Y76" s="29" t="n"/>
      <c r="Z76" s="4" t="n"/>
      <c r="AA76" s="5" t="n"/>
      <c r="AB76" s="16">
        <f>IF(OR(K76="",L76=""),"",IF(L76&lt;=K76,"REVISAR FECHAS","OK"))</f>
        <v/>
      </c>
      <c r="AC76" s="31">
        <f>IF(K76="","",K76-DAY(K76)+1)</f>
        <v/>
      </c>
    </row>
    <row r="77">
      <c r="A77" s="4" t="n"/>
      <c r="B77" s="4" t="n"/>
      <c r="C77" s="4" t="n"/>
      <c r="D77" s="4" t="n"/>
      <c r="E77" s="4" t="n"/>
      <c r="F77" s="5" t="n"/>
      <c r="G77" s="5" t="n"/>
      <c r="H77" s="4" t="n"/>
      <c r="I77" s="4" t="n"/>
      <c r="J77" s="5" t="n"/>
      <c r="K77" s="29" t="n"/>
      <c r="L77" s="29" t="n"/>
      <c r="M77" s="7">
        <f>IF(OR(K77="",L77=""),"",L77-K77)</f>
        <v/>
      </c>
      <c r="N77" s="8" t="n"/>
      <c r="O77" s="9" t="n"/>
      <c r="P77" s="9" t="n"/>
      <c r="Q77" s="9" t="n"/>
      <c r="R77" s="9" t="n"/>
      <c r="S77" s="10">
        <f>IF(M77="","",M77*O77)</f>
        <v/>
      </c>
      <c r="T77" s="10">
        <f>IF(S77="","",S77+P77+Q77-R77)</f>
        <v/>
      </c>
      <c r="U77" s="11" t="n"/>
      <c r="V77" s="10">
        <f>IF(T77="","",T77*U77)</f>
        <v/>
      </c>
      <c r="W77" s="10">
        <f>IF(T77="","",T77-V77)</f>
        <v/>
      </c>
      <c r="X77" s="9" t="n"/>
      <c r="Y77" s="29" t="n"/>
      <c r="Z77" s="4" t="n"/>
      <c r="AA77" s="5" t="n"/>
      <c r="AB77" s="12">
        <f>IF(OR(K77="",L77=""),"",IF(L77&lt;=K77,"REVISAR FECHAS","OK"))</f>
        <v/>
      </c>
      <c r="AC77" s="30">
        <f>IF(K77="","",K77-DAY(K77)+1)</f>
        <v/>
      </c>
    </row>
    <row r="78">
      <c r="A78" s="4" t="n"/>
      <c r="B78" s="4" t="n"/>
      <c r="C78" s="4" t="n"/>
      <c r="D78" s="4" t="n"/>
      <c r="E78" s="4" t="n"/>
      <c r="F78" s="5" t="n"/>
      <c r="G78" s="5" t="n"/>
      <c r="H78" s="4" t="n"/>
      <c r="I78" s="4" t="n"/>
      <c r="J78" s="5" t="n"/>
      <c r="K78" s="29" t="n"/>
      <c r="L78" s="29" t="n"/>
      <c r="M78" s="14">
        <f>IF(OR(K78="",L78=""),"",L78-K78)</f>
        <v/>
      </c>
      <c r="N78" s="8" t="n"/>
      <c r="O78" s="9" t="n"/>
      <c r="P78" s="9" t="n"/>
      <c r="Q78" s="9" t="n"/>
      <c r="R78" s="9" t="n"/>
      <c r="S78" s="15">
        <f>IF(M78="","",M78*O78)</f>
        <v/>
      </c>
      <c r="T78" s="15">
        <f>IF(S78="","",S78+P78+Q78-R78)</f>
        <v/>
      </c>
      <c r="U78" s="11" t="n"/>
      <c r="V78" s="15">
        <f>IF(T78="","",T78*U78)</f>
        <v/>
      </c>
      <c r="W78" s="15">
        <f>IF(T78="","",T78-V78)</f>
        <v/>
      </c>
      <c r="X78" s="9" t="n"/>
      <c r="Y78" s="29" t="n"/>
      <c r="Z78" s="4" t="n"/>
      <c r="AA78" s="5" t="n"/>
      <c r="AB78" s="16">
        <f>IF(OR(K78="",L78=""),"",IF(L78&lt;=K78,"REVISAR FECHAS","OK"))</f>
        <v/>
      </c>
      <c r="AC78" s="31">
        <f>IF(K78="","",K78-DAY(K78)+1)</f>
        <v/>
      </c>
    </row>
    <row r="79">
      <c r="A79" s="4" t="n"/>
      <c r="B79" s="4" t="n"/>
      <c r="C79" s="4" t="n"/>
      <c r="D79" s="4" t="n"/>
      <c r="E79" s="4" t="n"/>
      <c r="F79" s="5" t="n"/>
      <c r="G79" s="5" t="n"/>
      <c r="H79" s="4" t="n"/>
      <c r="I79" s="4" t="n"/>
      <c r="J79" s="5" t="n"/>
      <c r="K79" s="29" t="n"/>
      <c r="L79" s="29" t="n"/>
      <c r="M79" s="7">
        <f>IF(OR(K79="",L79=""),"",L79-K79)</f>
        <v/>
      </c>
      <c r="N79" s="8" t="n"/>
      <c r="O79" s="9" t="n"/>
      <c r="P79" s="9" t="n"/>
      <c r="Q79" s="9" t="n"/>
      <c r="R79" s="9" t="n"/>
      <c r="S79" s="10">
        <f>IF(M79="","",M79*O79)</f>
        <v/>
      </c>
      <c r="T79" s="10">
        <f>IF(S79="","",S79+P79+Q79-R79)</f>
        <v/>
      </c>
      <c r="U79" s="11" t="n"/>
      <c r="V79" s="10">
        <f>IF(T79="","",T79*U79)</f>
        <v/>
      </c>
      <c r="W79" s="10">
        <f>IF(T79="","",T79-V79)</f>
        <v/>
      </c>
      <c r="X79" s="9" t="n"/>
      <c r="Y79" s="29" t="n"/>
      <c r="Z79" s="4" t="n"/>
      <c r="AA79" s="5" t="n"/>
      <c r="AB79" s="12">
        <f>IF(OR(K79="",L79=""),"",IF(L79&lt;=K79,"REVISAR FECHAS","OK"))</f>
        <v/>
      </c>
      <c r="AC79" s="30">
        <f>IF(K79="","",K79-DAY(K79)+1)</f>
        <v/>
      </c>
    </row>
    <row r="80">
      <c r="A80" s="4" t="n"/>
      <c r="B80" s="4" t="n"/>
      <c r="C80" s="4" t="n"/>
      <c r="D80" s="4" t="n"/>
      <c r="E80" s="4" t="n"/>
      <c r="F80" s="5" t="n"/>
      <c r="G80" s="5" t="n"/>
      <c r="H80" s="4" t="n"/>
      <c r="I80" s="4" t="n"/>
      <c r="J80" s="5" t="n"/>
      <c r="K80" s="29" t="n"/>
      <c r="L80" s="29" t="n"/>
      <c r="M80" s="14">
        <f>IF(OR(K80="",L80=""),"",L80-K80)</f>
        <v/>
      </c>
      <c r="N80" s="8" t="n"/>
      <c r="O80" s="9" t="n"/>
      <c r="P80" s="9" t="n"/>
      <c r="Q80" s="9" t="n"/>
      <c r="R80" s="9" t="n"/>
      <c r="S80" s="15">
        <f>IF(M80="","",M80*O80)</f>
        <v/>
      </c>
      <c r="T80" s="15">
        <f>IF(S80="","",S80+P80+Q80-R80)</f>
        <v/>
      </c>
      <c r="U80" s="11" t="n"/>
      <c r="V80" s="15">
        <f>IF(T80="","",T80*U80)</f>
        <v/>
      </c>
      <c r="W80" s="15">
        <f>IF(T80="","",T80-V80)</f>
        <v/>
      </c>
      <c r="X80" s="9" t="n"/>
      <c r="Y80" s="29" t="n"/>
      <c r="Z80" s="4" t="n"/>
      <c r="AA80" s="5" t="n"/>
      <c r="AB80" s="16">
        <f>IF(OR(K80="",L80=""),"",IF(L80&lt;=K80,"REVISAR FECHAS","OK"))</f>
        <v/>
      </c>
      <c r="AC80" s="31">
        <f>IF(K80="","",K80-DAY(K80)+1)</f>
        <v/>
      </c>
    </row>
    <row r="81">
      <c r="A81" s="4" t="n"/>
      <c r="B81" s="4" t="n"/>
      <c r="C81" s="4" t="n"/>
      <c r="D81" s="4" t="n"/>
      <c r="E81" s="4" t="n"/>
      <c r="F81" s="5" t="n"/>
      <c r="G81" s="5" t="n"/>
      <c r="H81" s="4" t="n"/>
      <c r="I81" s="4" t="n"/>
      <c r="J81" s="5" t="n"/>
      <c r="K81" s="29" t="n"/>
      <c r="L81" s="29" t="n"/>
      <c r="M81" s="7">
        <f>IF(OR(K81="",L81=""),"",L81-K81)</f>
        <v/>
      </c>
      <c r="N81" s="8" t="n"/>
      <c r="O81" s="9" t="n"/>
      <c r="P81" s="9" t="n"/>
      <c r="Q81" s="9" t="n"/>
      <c r="R81" s="9" t="n"/>
      <c r="S81" s="10">
        <f>IF(M81="","",M81*O81)</f>
        <v/>
      </c>
      <c r="T81" s="10">
        <f>IF(S81="","",S81+P81+Q81-R81)</f>
        <v/>
      </c>
      <c r="U81" s="11" t="n"/>
      <c r="V81" s="10">
        <f>IF(T81="","",T81*U81)</f>
        <v/>
      </c>
      <c r="W81" s="10">
        <f>IF(T81="","",T81-V81)</f>
        <v/>
      </c>
      <c r="X81" s="9" t="n"/>
      <c r="Y81" s="29" t="n"/>
      <c r="Z81" s="4" t="n"/>
      <c r="AA81" s="5" t="n"/>
      <c r="AB81" s="12">
        <f>IF(OR(K81="",L81=""),"",IF(L81&lt;=K81,"REVISAR FECHAS","OK"))</f>
        <v/>
      </c>
      <c r="AC81" s="30">
        <f>IF(K81="","",K81-DAY(K81)+1)</f>
        <v/>
      </c>
    </row>
    <row r="82">
      <c r="A82" s="4" t="n"/>
      <c r="B82" s="4" t="n"/>
      <c r="C82" s="4" t="n"/>
      <c r="D82" s="4" t="n"/>
      <c r="E82" s="4" t="n"/>
      <c r="F82" s="5" t="n"/>
      <c r="G82" s="5" t="n"/>
      <c r="H82" s="4" t="n"/>
      <c r="I82" s="4" t="n"/>
      <c r="J82" s="5" t="n"/>
      <c r="K82" s="29" t="n"/>
      <c r="L82" s="29" t="n"/>
      <c r="M82" s="14">
        <f>IF(OR(K82="",L82=""),"",L82-K82)</f>
        <v/>
      </c>
      <c r="N82" s="8" t="n"/>
      <c r="O82" s="9" t="n"/>
      <c r="P82" s="9" t="n"/>
      <c r="Q82" s="9" t="n"/>
      <c r="R82" s="9" t="n"/>
      <c r="S82" s="15">
        <f>IF(M82="","",M82*O82)</f>
        <v/>
      </c>
      <c r="T82" s="15">
        <f>IF(S82="","",S82+P82+Q82-R82)</f>
        <v/>
      </c>
      <c r="U82" s="11" t="n"/>
      <c r="V82" s="15">
        <f>IF(T82="","",T82*U82)</f>
        <v/>
      </c>
      <c r="W82" s="15">
        <f>IF(T82="","",T82-V82)</f>
        <v/>
      </c>
      <c r="X82" s="9" t="n"/>
      <c r="Y82" s="29" t="n"/>
      <c r="Z82" s="4" t="n"/>
      <c r="AA82" s="5" t="n"/>
      <c r="AB82" s="16">
        <f>IF(OR(K82="",L82=""),"",IF(L82&lt;=K82,"REVISAR FECHAS","OK"))</f>
        <v/>
      </c>
      <c r="AC82" s="31">
        <f>IF(K82="","",K82-DAY(K82)+1)</f>
        <v/>
      </c>
    </row>
    <row r="83">
      <c r="A83" s="4" t="n"/>
      <c r="B83" s="4" t="n"/>
      <c r="C83" s="4" t="n"/>
      <c r="D83" s="4" t="n"/>
      <c r="E83" s="4" t="n"/>
      <c r="F83" s="5" t="n"/>
      <c r="G83" s="5" t="n"/>
      <c r="H83" s="4" t="n"/>
      <c r="I83" s="4" t="n"/>
      <c r="J83" s="5" t="n"/>
      <c r="K83" s="29" t="n"/>
      <c r="L83" s="29" t="n"/>
      <c r="M83" s="7">
        <f>IF(OR(K83="",L83=""),"",L83-K83)</f>
        <v/>
      </c>
      <c r="N83" s="8" t="n"/>
      <c r="O83" s="9" t="n"/>
      <c r="P83" s="9" t="n"/>
      <c r="Q83" s="9" t="n"/>
      <c r="R83" s="9" t="n"/>
      <c r="S83" s="10">
        <f>IF(M83="","",M83*O83)</f>
        <v/>
      </c>
      <c r="T83" s="10">
        <f>IF(S83="","",S83+P83+Q83-R83)</f>
        <v/>
      </c>
      <c r="U83" s="11" t="n"/>
      <c r="V83" s="10">
        <f>IF(T83="","",T83*U83)</f>
        <v/>
      </c>
      <c r="W83" s="10">
        <f>IF(T83="","",T83-V83)</f>
        <v/>
      </c>
      <c r="X83" s="9" t="n"/>
      <c r="Y83" s="29" t="n"/>
      <c r="Z83" s="4" t="n"/>
      <c r="AA83" s="5" t="n"/>
      <c r="AB83" s="12">
        <f>IF(OR(K83="",L83=""),"",IF(L83&lt;=K83,"REVISAR FECHAS","OK"))</f>
        <v/>
      </c>
      <c r="AC83" s="30">
        <f>IF(K83="","",K83-DAY(K83)+1)</f>
        <v/>
      </c>
    </row>
    <row r="84">
      <c r="A84" s="4" t="n"/>
      <c r="B84" s="4" t="n"/>
      <c r="C84" s="4" t="n"/>
      <c r="D84" s="4" t="n"/>
      <c r="E84" s="4" t="n"/>
      <c r="F84" s="5" t="n"/>
      <c r="G84" s="5" t="n"/>
      <c r="H84" s="4" t="n"/>
      <c r="I84" s="4" t="n"/>
      <c r="J84" s="5" t="n"/>
      <c r="K84" s="29" t="n"/>
      <c r="L84" s="29" t="n"/>
      <c r="M84" s="14">
        <f>IF(OR(K84="",L84=""),"",L84-K84)</f>
        <v/>
      </c>
      <c r="N84" s="8" t="n"/>
      <c r="O84" s="9" t="n"/>
      <c r="P84" s="9" t="n"/>
      <c r="Q84" s="9" t="n"/>
      <c r="R84" s="9" t="n"/>
      <c r="S84" s="15">
        <f>IF(M84="","",M84*O84)</f>
        <v/>
      </c>
      <c r="T84" s="15">
        <f>IF(S84="","",S84+P84+Q84-R84)</f>
        <v/>
      </c>
      <c r="U84" s="11" t="n"/>
      <c r="V84" s="15">
        <f>IF(T84="","",T84*U84)</f>
        <v/>
      </c>
      <c r="W84" s="15">
        <f>IF(T84="","",T84-V84)</f>
        <v/>
      </c>
      <c r="X84" s="9" t="n"/>
      <c r="Y84" s="29" t="n"/>
      <c r="Z84" s="4" t="n"/>
      <c r="AA84" s="5" t="n"/>
      <c r="AB84" s="16">
        <f>IF(OR(K84="",L84=""),"",IF(L84&lt;=K84,"REVISAR FECHAS","OK"))</f>
        <v/>
      </c>
      <c r="AC84" s="31">
        <f>IF(K84="","",K84-DAY(K84)+1)</f>
        <v/>
      </c>
    </row>
    <row r="85">
      <c r="A85" s="4" t="n"/>
      <c r="B85" s="4" t="n"/>
      <c r="C85" s="4" t="n"/>
      <c r="D85" s="4" t="n"/>
      <c r="E85" s="4" t="n"/>
      <c r="F85" s="5" t="n"/>
      <c r="G85" s="5" t="n"/>
      <c r="H85" s="4" t="n"/>
      <c r="I85" s="4" t="n"/>
      <c r="J85" s="5" t="n"/>
      <c r="K85" s="29" t="n"/>
      <c r="L85" s="29" t="n"/>
      <c r="M85" s="7">
        <f>IF(OR(K85="",L85=""),"",L85-K85)</f>
        <v/>
      </c>
      <c r="N85" s="8" t="n"/>
      <c r="O85" s="9" t="n"/>
      <c r="P85" s="9" t="n"/>
      <c r="Q85" s="9" t="n"/>
      <c r="R85" s="9" t="n"/>
      <c r="S85" s="10">
        <f>IF(M85="","",M85*O85)</f>
        <v/>
      </c>
      <c r="T85" s="10">
        <f>IF(S85="","",S85+P85+Q85-R85)</f>
        <v/>
      </c>
      <c r="U85" s="11" t="n"/>
      <c r="V85" s="10">
        <f>IF(T85="","",T85*U85)</f>
        <v/>
      </c>
      <c r="W85" s="10">
        <f>IF(T85="","",T85-V85)</f>
        <v/>
      </c>
      <c r="X85" s="9" t="n"/>
      <c r="Y85" s="29" t="n"/>
      <c r="Z85" s="4" t="n"/>
      <c r="AA85" s="5" t="n"/>
      <c r="AB85" s="12">
        <f>IF(OR(K85="",L85=""),"",IF(L85&lt;=K85,"REVISAR FECHAS","OK"))</f>
        <v/>
      </c>
      <c r="AC85" s="30">
        <f>IF(K85="","",K85-DAY(K85)+1)</f>
        <v/>
      </c>
    </row>
    <row r="86">
      <c r="A86" s="4" t="n"/>
      <c r="B86" s="4" t="n"/>
      <c r="C86" s="4" t="n"/>
      <c r="D86" s="4" t="n"/>
      <c r="E86" s="4" t="n"/>
      <c r="F86" s="5" t="n"/>
      <c r="G86" s="5" t="n"/>
      <c r="H86" s="4" t="n"/>
      <c r="I86" s="4" t="n"/>
      <c r="J86" s="5" t="n"/>
      <c r="K86" s="29" t="n"/>
      <c r="L86" s="29" t="n"/>
      <c r="M86" s="14">
        <f>IF(OR(K86="",L86=""),"",L86-K86)</f>
        <v/>
      </c>
      <c r="N86" s="8" t="n"/>
      <c r="O86" s="9" t="n"/>
      <c r="P86" s="9" t="n"/>
      <c r="Q86" s="9" t="n"/>
      <c r="R86" s="9" t="n"/>
      <c r="S86" s="15">
        <f>IF(M86="","",M86*O86)</f>
        <v/>
      </c>
      <c r="T86" s="15">
        <f>IF(S86="","",S86+P86+Q86-R86)</f>
        <v/>
      </c>
      <c r="U86" s="11" t="n"/>
      <c r="V86" s="15">
        <f>IF(T86="","",T86*U86)</f>
        <v/>
      </c>
      <c r="W86" s="15">
        <f>IF(T86="","",T86-V86)</f>
        <v/>
      </c>
      <c r="X86" s="9" t="n"/>
      <c r="Y86" s="29" t="n"/>
      <c r="Z86" s="4" t="n"/>
      <c r="AA86" s="5" t="n"/>
      <c r="AB86" s="16">
        <f>IF(OR(K86="",L86=""),"",IF(L86&lt;=K86,"REVISAR FECHAS","OK"))</f>
        <v/>
      </c>
      <c r="AC86" s="31">
        <f>IF(K86="","",K86-DAY(K86)+1)</f>
        <v/>
      </c>
    </row>
    <row r="87">
      <c r="A87" s="4" t="n"/>
      <c r="B87" s="4" t="n"/>
      <c r="C87" s="4" t="n"/>
      <c r="D87" s="4" t="n"/>
      <c r="E87" s="4" t="n"/>
      <c r="F87" s="5" t="n"/>
      <c r="G87" s="5" t="n"/>
      <c r="H87" s="4" t="n"/>
      <c r="I87" s="4" t="n"/>
      <c r="J87" s="5" t="n"/>
      <c r="K87" s="29" t="n"/>
      <c r="L87" s="29" t="n"/>
      <c r="M87" s="7">
        <f>IF(OR(K87="",L87=""),"",L87-K87)</f>
        <v/>
      </c>
      <c r="N87" s="8" t="n"/>
      <c r="O87" s="9" t="n"/>
      <c r="P87" s="9" t="n"/>
      <c r="Q87" s="9" t="n"/>
      <c r="R87" s="9" t="n"/>
      <c r="S87" s="10">
        <f>IF(M87="","",M87*O87)</f>
        <v/>
      </c>
      <c r="T87" s="10">
        <f>IF(S87="","",S87+P87+Q87-R87)</f>
        <v/>
      </c>
      <c r="U87" s="11" t="n"/>
      <c r="V87" s="10">
        <f>IF(T87="","",T87*U87)</f>
        <v/>
      </c>
      <c r="W87" s="10">
        <f>IF(T87="","",T87-V87)</f>
        <v/>
      </c>
      <c r="X87" s="9" t="n"/>
      <c r="Y87" s="29" t="n"/>
      <c r="Z87" s="4" t="n"/>
      <c r="AA87" s="5" t="n"/>
      <c r="AB87" s="12">
        <f>IF(OR(K87="",L87=""),"",IF(L87&lt;=K87,"REVISAR FECHAS","OK"))</f>
        <v/>
      </c>
      <c r="AC87" s="30">
        <f>IF(K87="","",K87-DAY(K87)+1)</f>
        <v/>
      </c>
    </row>
    <row r="88">
      <c r="A88" s="4" t="n"/>
      <c r="B88" s="4" t="n"/>
      <c r="C88" s="4" t="n"/>
      <c r="D88" s="4" t="n"/>
      <c r="E88" s="4" t="n"/>
      <c r="F88" s="5" t="n"/>
      <c r="G88" s="5" t="n"/>
      <c r="H88" s="4" t="n"/>
      <c r="I88" s="4" t="n"/>
      <c r="J88" s="5" t="n"/>
      <c r="K88" s="29" t="n"/>
      <c r="L88" s="29" t="n"/>
      <c r="M88" s="14">
        <f>IF(OR(K88="",L88=""),"",L88-K88)</f>
        <v/>
      </c>
      <c r="N88" s="8" t="n"/>
      <c r="O88" s="9" t="n"/>
      <c r="P88" s="9" t="n"/>
      <c r="Q88" s="9" t="n"/>
      <c r="R88" s="9" t="n"/>
      <c r="S88" s="15">
        <f>IF(M88="","",M88*O88)</f>
        <v/>
      </c>
      <c r="T88" s="15">
        <f>IF(S88="","",S88+P88+Q88-R88)</f>
        <v/>
      </c>
      <c r="U88" s="11" t="n"/>
      <c r="V88" s="15">
        <f>IF(T88="","",T88*U88)</f>
        <v/>
      </c>
      <c r="W88" s="15">
        <f>IF(T88="","",T88-V88)</f>
        <v/>
      </c>
      <c r="X88" s="9" t="n"/>
      <c r="Y88" s="29" t="n"/>
      <c r="Z88" s="4" t="n"/>
      <c r="AA88" s="5" t="n"/>
      <c r="AB88" s="16">
        <f>IF(OR(K88="",L88=""),"",IF(L88&lt;=K88,"REVISAR FECHAS","OK"))</f>
        <v/>
      </c>
      <c r="AC88" s="31">
        <f>IF(K88="","",K88-DAY(K88)+1)</f>
        <v/>
      </c>
    </row>
    <row r="89">
      <c r="A89" s="4" t="n"/>
      <c r="B89" s="4" t="n"/>
      <c r="C89" s="4" t="n"/>
      <c r="D89" s="4" t="n"/>
      <c r="E89" s="4" t="n"/>
      <c r="F89" s="5" t="n"/>
      <c r="G89" s="5" t="n"/>
      <c r="H89" s="4" t="n"/>
      <c r="I89" s="4" t="n"/>
      <c r="J89" s="5" t="n"/>
      <c r="K89" s="29" t="n"/>
      <c r="L89" s="29" t="n"/>
      <c r="M89" s="7">
        <f>IF(OR(K89="",L89=""),"",L89-K89)</f>
        <v/>
      </c>
      <c r="N89" s="8" t="n"/>
      <c r="O89" s="9" t="n"/>
      <c r="P89" s="9" t="n"/>
      <c r="Q89" s="9" t="n"/>
      <c r="R89" s="9" t="n"/>
      <c r="S89" s="10">
        <f>IF(M89="","",M89*O89)</f>
        <v/>
      </c>
      <c r="T89" s="10">
        <f>IF(S89="","",S89+P89+Q89-R89)</f>
        <v/>
      </c>
      <c r="U89" s="11" t="n"/>
      <c r="V89" s="10">
        <f>IF(T89="","",T89*U89)</f>
        <v/>
      </c>
      <c r="W89" s="10">
        <f>IF(T89="","",T89-V89)</f>
        <v/>
      </c>
      <c r="X89" s="9" t="n"/>
      <c r="Y89" s="29" t="n"/>
      <c r="Z89" s="4" t="n"/>
      <c r="AA89" s="5" t="n"/>
      <c r="AB89" s="12">
        <f>IF(OR(K89="",L89=""),"",IF(L89&lt;=K89,"REVISAR FECHAS","OK"))</f>
        <v/>
      </c>
      <c r="AC89" s="30">
        <f>IF(K89="","",K89-DAY(K89)+1)</f>
        <v/>
      </c>
    </row>
    <row r="90">
      <c r="A90" s="4" t="n"/>
      <c r="B90" s="4" t="n"/>
      <c r="C90" s="4" t="n"/>
      <c r="D90" s="4" t="n"/>
      <c r="E90" s="4" t="n"/>
      <c r="F90" s="5" t="n"/>
      <c r="G90" s="5" t="n"/>
      <c r="H90" s="4" t="n"/>
      <c r="I90" s="4" t="n"/>
      <c r="J90" s="5" t="n"/>
      <c r="K90" s="29" t="n"/>
      <c r="L90" s="29" t="n"/>
      <c r="M90" s="14">
        <f>IF(OR(K90="",L90=""),"",L90-K90)</f>
        <v/>
      </c>
      <c r="N90" s="8" t="n"/>
      <c r="O90" s="9" t="n"/>
      <c r="P90" s="9" t="n"/>
      <c r="Q90" s="9" t="n"/>
      <c r="R90" s="9" t="n"/>
      <c r="S90" s="15">
        <f>IF(M90="","",M90*O90)</f>
        <v/>
      </c>
      <c r="T90" s="15">
        <f>IF(S90="","",S90+P90+Q90-R90)</f>
        <v/>
      </c>
      <c r="U90" s="11" t="n"/>
      <c r="V90" s="15">
        <f>IF(T90="","",T90*U90)</f>
        <v/>
      </c>
      <c r="W90" s="15">
        <f>IF(T90="","",T90-V90)</f>
        <v/>
      </c>
      <c r="X90" s="9" t="n"/>
      <c r="Y90" s="29" t="n"/>
      <c r="Z90" s="4" t="n"/>
      <c r="AA90" s="5" t="n"/>
      <c r="AB90" s="16">
        <f>IF(OR(K90="",L90=""),"",IF(L90&lt;=K90,"REVISAR FECHAS","OK"))</f>
        <v/>
      </c>
      <c r="AC90" s="31">
        <f>IF(K90="","",K90-DAY(K90)+1)</f>
        <v/>
      </c>
    </row>
    <row r="91">
      <c r="A91" s="4" t="n"/>
      <c r="B91" s="4" t="n"/>
      <c r="C91" s="4" t="n"/>
      <c r="D91" s="4" t="n"/>
      <c r="E91" s="4" t="n"/>
      <c r="F91" s="5" t="n"/>
      <c r="G91" s="5" t="n"/>
      <c r="H91" s="4" t="n"/>
      <c r="I91" s="4" t="n"/>
      <c r="J91" s="5" t="n"/>
      <c r="K91" s="29" t="n"/>
      <c r="L91" s="29" t="n"/>
      <c r="M91" s="7">
        <f>IF(OR(K91="",L91=""),"",L91-K91)</f>
        <v/>
      </c>
      <c r="N91" s="8" t="n"/>
      <c r="O91" s="9" t="n"/>
      <c r="P91" s="9" t="n"/>
      <c r="Q91" s="9" t="n"/>
      <c r="R91" s="9" t="n"/>
      <c r="S91" s="10">
        <f>IF(M91="","",M91*O91)</f>
        <v/>
      </c>
      <c r="T91" s="10">
        <f>IF(S91="","",S91+P91+Q91-R91)</f>
        <v/>
      </c>
      <c r="U91" s="11" t="n"/>
      <c r="V91" s="10">
        <f>IF(T91="","",T91*U91)</f>
        <v/>
      </c>
      <c r="W91" s="10">
        <f>IF(T91="","",T91-V91)</f>
        <v/>
      </c>
      <c r="X91" s="9" t="n"/>
      <c r="Y91" s="29" t="n"/>
      <c r="Z91" s="4" t="n"/>
      <c r="AA91" s="5" t="n"/>
      <c r="AB91" s="12">
        <f>IF(OR(K91="",L91=""),"",IF(L91&lt;=K91,"REVISAR FECHAS","OK"))</f>
        <v/>
      </c>
      <c r="AC91" s="30">
        <f>IF(K91="","",K91-DAY(K91)+1)</f>
        <v/>
      </c>
    </row>
    <row r="92">
      <c r="A92" s="4" t="n"/>
      <c r="B92" s="4" t="n"/>
      <c r="C92" s="4" t="n"/>
      <c r="D92" s="4" t="n"/>
      <c r="E92" s="4" t="n"/>
      <c r="F92" s="5" t="n"/>
      <c r="G92" s="5" t="n"/>
      <c r="H92" s="4" t="n"/>
      <c r="I92" s="4" t="n"/>
      <c r="J92" s="5" t="n"/>
      <c r="K92" s="29" t="n"/>
      <c r="L92" s="29" t="n"/>
      <c r="M92" s="14">
        <f>IF(OR(K92="",L92=""),"",L92-K92)</f>
        <v/>
      </c>
      <c r="N92" s="8" t="n"/>
      <c r="O92" s="9" t="n"/>
      <c r="P92" s="9" t="n"/>
      <c r="Q92" s="9" t="n"/>
      <c r="R92" s="9" t="n"/>
      <c r="S92" s="15">
        <f>IF(M92="","",M92*O92)</f>
        <v/>
      </c>
      <c r="T92" s="15">
        <f>IF(S92="","",S92+P92+Q92-R92)</f>
        <v/>
      </c>
      <c r="U92" s="11" t="n"/>
      <c r="V92" s="15">
        <f>IF(T92="","",T92*U92)</f>
        <v/>
      </c>
      <c r="W92" s="15">
        <f>IF(T92="","",T92-V92)</f>
        <v/>
      </c>
      <c r="X92" s="9" t="n"/>
      <c r="Y92" s="29" t="n"/>
      <c r="Z92" s="4" t="n"/>
      <c r="AA92" s="5" t="n"/>
      <c r="AB92" s="16">
        <f>IF(OR(K92="",L92=""),"",IF(L92&lt;=K92,"REVISAR FECHAS","OK"))</f>
        <v/>
      </c>
      <c r="AC92" s="31">
        <f>IF(K92="","",K92-DAY(K92)+1)</f>
        <v/>
      </c>
    </row>
    <row r="93">
      <c r="A93" s="4" t="n"/>
      <c r="B93" s="4" t="n"/>
      <c r="C93" s="4" t="n"/>
      <c r="D93" s="4" t="n"/>
      <c r="E93" s="4" t="n"/>
      <c r="F93" s="5" t="n"/>
      <c r="G93" s="5" t="n"/>
      <c r="H93" s="4" t="n"/>
      <c r="I93" s="4" t="n"/>
      <c r="J93" s="5" t="n"/>
      <c r="K93" s="29" t="n"/>
      <c r="L93" s="29" t="n"/>
      <c r="M93" s="7">
        <f>IF(OR(K93="",L93=""),"",L93-K93)</f>
        <v/>
      </c>
      <c r="N93" s="8" t="n"/>
      <c r="O93" s="9" t="n"/>
      <c r="P93" s="9" t="n"/>
      <c r="Q93" s="9" t="n"/>
      <c r="R93" s="9" t="n"/>
      <c r="S93" s="10">
        <f>IF(M93="","",M93*O93)</f>
        <v/>
      </c>
      <c r="T93" s="10">
        <f>IF(S93="","",S93+P93+Q93-R93)</f>
        <v/>
      </c>
      <c r="U93" s="11" t="n"/>
      <c r="V93" s="10">
        <f>IF(T93="","",T93*U93)</f>
        <v/>
      </c>
      <c r="W93" s="10">
        <f>IF(T93="","",T93-V93)</f>
        <v/>
      </c>
      <c r="X93" s="9" t="n"/>
      <c r="Y93" s="29" t="n"/>
      <c r="Z93" s="4" t="n"/>
      <c r="AA93" s="5" t="n"/>
      <c r="AB93" s="12">
        <f>IF(OR(K93="",L93=""),"",IF(L93&lt;=K93,"REVISAR FECHAS","OK"))</f>
        <v/>
      </c>
      <c r="AC93" s="30">
        <f>IF(K93="","",K93-DAY(K93)+1)</f>
        <v/>
      </c>
    </row>
    <row r="94">
      <c r="A94" s="4" t="n"/>
      <c r="B94" s="4" t="n"/>
      <c r="C94" s="4" t="n"/>
      <c r="D94" s="4" t="n"/>
      <c r="E94" s="4" t="n"/>
      <c r="F94" s="5" t="n"/>
      <c r="G94" s="5" t="n"/>
      <c r="H94" s="4" t="n"/>
      <c r="I94" s="4" t="n"/>
      <c r="J94" s="5" t="n"/>
      <c r="K94" s="29" t="n"/>
      <c r="L94" s="29" t="n"/>
      <c r="M94" s="14">
        <f>IF(OR(K94="",L94=""),"",L94-K94)</f>
        <v/>
      </c>
      <c r="N94" s="8" t="n"/>
      <c r="O94" s="9" t="n"/>
      <c r="P94" s="9" t="n"/>
      <c r="Q94" s="9" t="n"/>
      <c r="R94" s="9" t="n"/>
      <c r="S94" s="15">
        <f>IF(M94="","",M94*O94)</f>
        <v/>
      </c>
      <c r="T94" s="15">
        <f>IF(S94="","",S94+P94+Q94-R94)</f>
        <v/>
      </c>
      <c r="U94" s="11" t="n"/>
      <c r="V94" s="15">
        <f>IF(T94="","",T94*U94)</f>
        <v/>
      </c>
      <c r="W94" s="15">
        <f>IF(T94="","",T94-V94)</f>
        <v/>
      </c>
      <c r="X94" s="9" t="n"/>
      <c r="Y94" s="29" t="n"/>
      <c r="Z94" s="4" t="n"/>
      <c r="AA94" s="5" t="n"/>
      <c r="AB94" s="16">
        <f>IF(OR(K94="",L94=""),"",IF(L94&lt;=K94,"REVISAR FECHAS","OK"))</f>
        <v/>
      </c>
      <c r="AC94" s="31">
        <f>IF(K94="","",K94-DAY(K94)+1)</f>
        <v/>
      </c>
    </row>
    <row r="95">
      <c r="A95" s="4" t="n"/>
      <c r="B95" s="4" t="n"/>
      <c r="C95" s="4" t="n"/>
      <c r="D95" s="4" t="n"/>
      <c r="E95" s="4" t="n"/>
      <c r="F95" s="5" t="n"/>
      <c r="G95" s="5" t="n"/>
      <c r="H95" s="4" t="n"/>
      <c r="I95" s="4" t="n"/>
      <c r="J95" s="5" t="n"/>
      <c r="K95" s="29" t="n"/>
      <c r="L95" s="29" t="n"/>
      <c r="M95" s="7">
        <f>IF(OR(K95="",L95=""),"",L95-K95)</f>
        <v/>
      </c>
      <c r="N95" s="8" t="n"/>
      <c r="O95" s="9" t="n"/>
      <c r="P95" s="9" t="n"/>
      <c r="Q95" s="9" t="n"/>
      <c r="R95" s="9" t="n"/>
      <c r="S95" s="10">
        <f>IF(M95="","",M95*O95)</f>
        <v/>
      </c>
      <c r="T95" s="10">
        <f>IF(S95="","",S95+P95+Q95-R95)</f>
        <v/>
      </c>
      <c r="U95" s="11" t="n"/>
      <c r="V95" s="10">
        <f>IF(T95="","",T95*U95)</f>
        <v/>
      </c>
      <c r="W95" s="10">
        <f>IF(T95="","",T95-V95)</f>
        <v/>
      </c>
      <c r="X95" s="9" t="n"/>
      <c r="Y95" s="29" t="n"/>
      <c r="Z95" s="4" t="n"/>
      <c r="AA95" s="5" t="n"/>
      <c r="AB95" s="12">
        <f>IF(OR(K95="",L95=""),"",IF(L95&lt;=K95,"REVISAR FECHAS","OK"))</f>
        <v/>
      </c>
      <c r="AC95" s="30">
        <f>IF(K95="","",K95-DAY(K95)+1)</f>
        <v/>
      </c>
    </row>
    <row r="96">
      <c r="A96" s="4" t="n"/>
      <c r="B96" s="4" t="n"/>
      <c r="C96" s="4" t="n"/>
      <c r="D96" s="4" t="n"/>
      <c r="E96" s="4" t="n"/>
      <c r="F96" s="5" t="n"/>
      <c r="G96" s="5" t="n"/>
      <c r="H96" s="4" t="n"/>
      <c r="I96" s="4" t="n"/>
      <c r="J96" s="5" t="n"/>
      <c r="K96" s="29" t="n"/>
      <c r="L96" s="29" t="n"/>
      <c r="M96" s="14">
        <f>IF(OR(K96="",L96=""),"",L96-K96)</f>
        <v/>
      </c>
      <c r="N96" s="8" t="n"/>
      <c r="O96" s="9" t="n"/>
      <c r="P96" s="9" t="n"/>
      <c r="Q96" s="9" t="n"/>
      <c r="R96" s="9" t="n"/>
      <c r="S96" s="15">
        <f>IF(M96="","",M96*O96)</f>
        <v/>
      </c>
      <c r="T96" s="15">
        <f>IF(S96="","",S96+P96+Q96-R96)</f>
        <v/>
      </c>
      <c r="U96" s="11" t="n"/>
      <c r="V96" s="15">
        <f>IF(T96="","",T96*U96)</f>
        <v/>
      </c>
      <c r="W96" s="15">
        <f>IF(T96="","",T96-V96)</f>
        <v/>
      </c>
      <c r="X96" s="9" t="n"/>
      <c r="Y96" s="29" t="n"/>
      <c r="Z96" s="4" t="n"/>
      <c r="AA96" s="5" t="n"/>
      <c r="AB96" s="16">
        <f>IF(OR(K96="",L96=""),"",IF(L96&lt;=K96,"REVISAR FECHAS","OK"))</f>
        <v/>
      </c>
      <c r="AC96" s="31">
        <f>IF(K96="","",K96-DAY(K96)+1)</f>
        <v/>
      </c>
    </row>
    <row r="97">
      <c r="A97" s="4" t="n"/>
      <c r="B97" s="4" t="n"/>
      <c r="C97" s="4" t="n"/>
      <c r="D97" s="4" t="n"/>
      <c r="E97" s="4" t="n"/>
      <c r="F97" s="5" t="n"/>
      <c r="G97" s="5" t="n"/>
      <c r="H97" s="4" t="n"/>
      <c r="I97" s="4" t="n"/>
      <c r="J97" s="5" t="n"/>
      <c r="K97" s="29" t="n"/>
      <c r="L97" s="29" t="n"/>
      <c r="M97" s="7">
        <f>IF(OR(K97="",L97=""),"",L97-K97)</f>
        <v/>
      </c>
      <c r="N97" s="8" t="n"/>
      <c r="O97" s="9" t="n"/>
      <c r="P97" s="9" t="n"/>
      <c r="Q97" s="9" t="n"/>
      <c r="R97" s="9" t="n"/>
      <c r="S97" s="10">
        <f>IF(M97="","",M97*O97)</f>
        <v/>
      </c>
      <c r="T97" s="10">
        <f>IF(S97="","",S97+P97+Q97-R97)</f>
        <v/>
      </c>
      <c r="U97" s="11" t="n"/>
      <c r="V97" s="10">
        <f>IF(T97="","",T97*U97)</f>
        <v/>
      </c>
      <c r="W97" s="10">
        <f>IF(T97="","",T97-V97)</f>
        <v/>
      </c>
      <c r="X97" s="9" t="n"/>
      <c r="Y97" s="29" t="n"/>
      <c r="Z97" s="4" t="n"/>
      <c r="AA97" s="5" t="n"/>
      <c r="AB97" s="12">
        <f>IF(OR(K97="",L97=""),"",IF(L97&lt;=K97,"REVISAR FECHAS","OK"))</f>
        <v/>
      </c>
      <c r="AC97" s="30">
        <f>IF(K97="","",K97-DAY(K97)+1)</f>
        <v/>
      </c>
    </row>
    <row r="98">
      <c r="A98" s="4" t="n"/>
      <c r="B98" s="4" t="n"/>
      <c r="C98" s="4" t="n"/>
      <c r="D98" s="4" t="n"/>
      <c r="E98" s="4" t="n"/>
      <c r="F98" s="5" t="n"/>
      <c r="G98" s="5" t="n"/>
      <c r="H98" s="4" t="n"/>
      <c r="I98" s="4" t="n"/>
      <c r="J98" s="5" t="n"/>
      <c r="K98" s="29" t="n"/>
      <c r="L98" s="29" t="n"/>
      <c r="M98" s="14">
        <f>IF(OR(K98="",L98=""),"",L98-K98)</f>
        <v/>
      </c>
      <c r="N98" s="8" t="n"/>
      <c r="O98" s="9" t="n"/>
      <c r="P98" s="9" t="n"/>
      <c r="Q98" s="9" t="n"/>
      <c r="R98" s="9" t="n"/>
      <c r="S98" s="15">
        <f>IF(M98="","",M98*O98)</f>
        <v/>
      </c>
      <c r="T98" s="15">
        <f>IF(S98="","",S98+P98+Q98-R98)</f>
        <v/>
      </c>
      <c r="U98" s="11" t="n"/>
      <c r="V98" s="15">
        <f>IF(T98="","",T98*U98)</f>
        <v/>
      </c>
      <c r="W98" s="15">
        <f>IF(T98="","",T98-V98)</f>
        <v/>
      </c>
      <c r="X98" s="9" t="n"/>
      <c r="Y98" s="29" t="n"/>
      <c r="Z98" s="4" t="n"/>
      <c r="AA98" s="5" t="n"/>
      <c r="AB98" s="16">
        <f>IF(OR(K98="",L98=""),"",IF(L98&lt;=K98,"REVISAR FECHAS","OK"))</f>
        <v/>
      </c>
      <c r="AC98" s="31">
        <f>IF(K98="","",K98-DAY(K98)+1)</f>
        <v/>
      </c>
    </row>
    <row r="99">
      <c r="A99" s="4" t="n"/>
      <c r="B99" s="4" t="n"/>
      <c r="C99" s="4" t="n"/>
      <c r="D99" s="4" t="n"/>
      <c r="E99" s="4" t="n"/>
      <c r="F99" s="5" t="n"/>
      <c r="G99" s="5" t="n"/>
      <c r="H99" s="4" t="n"/>
      <c r="I99" s="4" t="n"/>
      <c r="J99" s="5" t="n"/>
      <c r="K99" s="29" t="n"/>
      <c r="L99" s="29" t="n"/>
      <c r="M99" s="7">
        <f>IF(OR(K99="",L99=""),"",L99-K99)</f>
        <v/>
      </c>
      <c r="N99" s="8" t="n"/>
      <c r="O99" s="9" t="n"/>
      <c r="P99" s="9" t="n"/>
      <c r="Q99" s="9" t="n"/>
      <c r="R99" s="9" t="n"/>
      <c r="S99" s="10">
        <f>IF(M99="","",M99*O99)</f>
        <v/>
      </c>
      <c r="T99" s="10">
        <f>IF(S99="","",S99+P99+Q99-R99)</f>
        <v/>
      </c>
      <c r="U99" s="11" t="n"/>
      <c r="V99" s="10">
        <f>IF(T99="","",T99*U99)</f>
        <v/>
      </c>
      <c r="W99" s="10">
        <f>IF(T99="","",T99-V99)</f>
        <v/>
      </c>
      <c r="X99" s="9" t="n"/>
      <c r="Y99" s="29" t="n"/>
      <c r="Z99" s="4" t="n"/>
      <c r="AA99" s="5" t="n"/>
      <c r="AB99" s="12">
        <f>IF(OR(K99="",L99=""),"",IF(L99&lt;=K99,"REVISAR FECHAS","OK"))</f>
        <v/>
      </c>
      <c r="AC99" s="30">
        <f>IF(K99="","",K99-DAY(K99)+1)</f>
        <v/>
      </c>
    </row>
    <row r="100">
      <c r="A100" s="4" t="n"/>
      <c r="B100" s="4" t="n"/>
      <c r="C100" s="4" t="n"/>
      <c r="D100" s="4" t="n"/>
      <c r="E100" s="4" t="n"/>
      <c r="F100" s="5" t="n"/>
      <c r="G100" s="5" t="n"/>
      <c r="H100" s="4" t="n"/>
      <c r="I100" s="4" t="n"/>
      <c r="J100" s="5" t="n"/>
      <c r="K100" s="29" t="n"/>
      <c r="L100" s="29" t="n"/>
      <c r="M100" s="14">
        <f>IF(OR(K100="",L100=""),"",L100-K100)</f>
        <v/>
      </c>
      <c r="N100" s="8" t="n"/>
      <c r="O100" s="9" t="n"/>
      <c r="P100" s="9" t="n"/>
      <c r="Q100" s="9" t="n"/>
      <c r="R100" s="9" t="n"/>
      <c r="S100" s="15">
        <f>IF(M100="","",M100*O100)</f>
        <v/>
      </c>
      <c r="T100" s="15">
        <f>IF(S100="","",S100+P100+Q100-R100)</f>
        <v/>
      </c>
      <c r="U100" s="11" t="n"/>
      <c r="V100" s="15">
        <f>IF(T100="","",T100*U100)</f>
        <v/>
      </c>
      <c r="W100" s="15">
        <f>IF(T100="","",T100-V100)</f>
        <v/>
      </c>
      <c r="X100" s="9" t="n"/>
      <c r="Y100" s="29" t="n"/>
      <c r="Z100" s="4" t="n"/>
      <c r="AA100" s="5" t="n"/>
      <c r="AB100" s="16">
        <f>IF(OR(K100="",L100=""),"",IF(L100&lt;=K100,"REVISAR FECHAS","OK"))</f>
        <v/>
      </c>
      <c r="AC100" s="31">
        <f>IF(K100="","",K100-DAY(K100)+1)</f>
        <v/>
      </c>
    </row>
    <row r="101">
      <c r="A101" s="4" t="n"/>
      <c r="B101" s="4" t="n"/>
      <c r="C101" s="4" t="n"/>
      <c r="D101" s="4" t="n"/>
      <c r="E101" s="4" t="n"/>
      <c r="F101" s="5" t="n"/>
      <c r="G101" s="5" t="n"/>
      <c r="H101" s="4" t="n"/>
      <c r="I101" s="4" t="n"/>
      <c r="J101" s="5" t="n"/>
      <c r="K101" s="29" t="n"/>
      <c r="L101" s="29" t="n"/>
      <c r="M101" s="7">
        <f>IF(OR(K101="",L101=""),"",L101-K101)</f>
        <v/>
      </c>
      <c r="N101" s="8" t="n"/>
      <c r="O101" s="9" t="n"/>
      <c r="P101" s="9" t="n"/>
      <c r="Q101" s="9" t="n"/>
      <c r="R101" s="9" t="n"/>
      <c r="S101" s="10">
        <f>IF(M101="","",M101*O101)</f>
        <v/>
      </c>
      <c r="T101" s="10">
        <f>IF(S101="","",S101+P101+Q101-R101)</f>
        <v/>
      </c>
      <c r="U101" s="11" t="n"/>
      <c r="V101" s="10">
        <f>IF(T101="","",T101*U101)</f>
        <v/>
      </c>
      <c r="W101" s="10">
        <f>IF(T101="","",T101-V101)</f>
        <v/>
      </c>
      <c r="X101" s="9" t="n"/>
      <c r="Y101" s="29" t="n"/>
      <c r="Z101" s="4" t="n"/>
      <c r="AA101" s="5" t="n"/>
      <c r="AB101" s="12">
        <f>IF(OR(K101="",L101=""),"",IF(L101&lt;=K101,"REVISAR FECHAS","OK"))</f>
        <v/>
      </c>
      <c r="AC101" s="30">
        <f>IF(K101="","",K101-DAY(K101)+1)</f>
        <v/>
      </c>
    </row>
    <row r="102">
      <c r="A102" s="4" t="n"/>
      <c r="B102" s="4" t="n"/>
      <c r="C102" s="4" t="n"/>
      <c r="D102" s="4" t="n"/>
      <c r="E102" s="4" t="n"/>
      <c r="F102" s="5" t="n"/>
      <c r="G102" s="5" t="n"/>
      <c r="H102" s="4" t="n"/>
      <c r="I102" s="4" t="n"/>
      <c r="J102" s="5" t="n"/>
      <c r="K102" s="29" t="n"/>
      <c r="L102" s="29" t="n"/>
      <c r="M102" s="14">
        <f>IF(OR(K102="",L102=""),"",L102-K102)</f>
        <v/>
      </c>
      <c r="N102" s="8" t="n"/>
      <c r="O102" s="9" t="n"/>
      <c r="P102" s="9" t="n"/>
      <c r="Q102" s="9" t="n"/>
      <c r="R102" s="9" t="n"/>
      <c r="S102" s="15">
        <f>IF(M102="","",M102*O102)</f>
        <v/>
      </c>
      <c r="T102" s="15">
        <f>IF(S102="","",S102+P102+Q102-R102)</f>
        <v/>
      </c>
      <c r="U102" s="11" t="n"/>
      <c r="V102" s="15">
        <f>IF(T102="","",T102*U102)</f>
        <v/>
      </c>
      <c r="W102" s="15">
        <f>IF(T102="","",T102-V102)</f>
        <v/>
      </c>
      <c r="X102" s="9" t="n"/>
      <c r="Y102" s="29" t="n"/>
      <c r="Z102" s="4" t="n"/>
      <c r="AA102" s="5" t="n"/>
      <c r="AB102" s="16">
        <f>IF(OR(K102="",L102=""),"",IF(L102&lt;=K102,"REVISAR FECHAS","OK"))</f>
        <v/>
      </c>
      <c r="AC102" s="31">
        <f>IF(K102="","",K102-DAY(K102)+1)</f>
        <v/>
      </c>
    </row>
    <row r="103">
      <c r="A103" s="4" t="n"/>
      <c r="B103" s="4" t="n"/>
      <c r="C103" s="4" t="n"/>
      <c r="D103" s="4" t="n"/>
      <c r="E103" s="4" t="n"/>
      <c r="F103" s="5" t="n"/>
      <c r="G103" s="5" t="n"/>
      <c r="H103" s="4" t="n"/>
      <c r="I103" s="4" t="n"/>
      <c r="J103" s="5" t="n"/>
      <c r="K103" s="29" t="n"/>
      <c r="L103" s="29" t="n"/>
      <c r="M103" s="7">
        <f>IF(OR(K103="",L103=""),"",L103-K103)</f>
        <v/>
      </c>
      <c r="N103" s="8" t="n"/>
      <c r="O103" s="9" t="n"/>
      <c r="P103" s="9" t="n"/>
      <c r="Q103" s="9" t="n"/>
      <c r="R103" s="9" t="n"/>
      <c r="S103" s="10">
        <f>IF(M103="","",M103*O103)</f>
        <v/>
      </c>
      <c r="T103" s="10">
        <f>IF(S103="","",S103+P103+Q103-R103)</f>
        <v/>
      </c>
      <c r="U103" s="11" t="n"/>
      <c r="V103" s="10">
        <f>IF(T103="","",T103*U103)</f>
        <v/>
      </c>
      <c r="W103" s="10">
        <f>IF(T103="","",T103-V103)</f>
        <v/>
      </c>
      <c r="X103" s="9" t="n"/>
      <c r="Y103" s="29" t="n"/>
      <c r="Z103" s="4" t="n"/>
      <c r="AA103" s="5" t="n"/>
      <c r="AB103" s="12">
        <f>IF(OR(K103="",L103=""),"",IF(L103&lt;=K103,"REVISAR FECHAS","OK"))</f>
        <v/>
      </c>
      <c r="AC103" s="30">
        <f>IF(K103="","",K103-DAY(K103)+1)</f>
        <v/>
      </c>
    </row>
    <row r="104">
      <c r="A104" s="4" t="n"/>
      <c r="B104" s="4" t="n"/>
      <c r="C104" s="4" t="n"/>
      <c r="D104" s="4" t="n"/>
      <c r="E104" s="4" t="n"/>
      <c r="F104" s="5" t="n"/>
      <c r="G104" s="5" t="n"/>
      <c r="H104" s="4" t="n"/>
      <c r="I104" s="4" t="n"/>
      <c r="J104" s="5" t="n"/>
      <c r="K104" s="29" t="n"/>
      <c r="L104" s="29" t="n"/>
      <c r="M104" s="14">
        <f>IF(OR(K104="",L104=""),"",L104-K104)</f>
        <v/>
      </c>
      <c r="N104" s="8" t="n"/>
      <c r="O104" s="9" t="n"/>
      <c r="P104" s="9" t="n"/>
      <c r="Q104" s="9" t="n"/>
      <c r="R104" s="9" t="n"/>
      <c r="S104" s="15">
        <f>IF(M104="","",M104*O104)</f>
        <v/>
      </c>
      <c r="T104" s="15">
        <f>IF(S104="","",S104+P104+Q104-R104)</f>
        <v/>
      </c>
      <c r="U104" s="11" t="n"/>
      <c r="V104" s="15">
        <f>IF(T104="","",T104*U104)</f>
        <v/>
      </c>
      <c r="W104" s="15">
        <f>IF(T104="","",T104-V104)</f>
        <v/>
      </c>
      <c r="X104" s="9" t="n"/>
      <c r="Y104" s="29" t="n"/>
      <c r="Z104" s="4" t="n"/>
      <c r="AA104" s="5" t="n"/>
      <c r="AB104" s="16">
        <f>IF(OR(K104="",L104=""),"",IF(L104&lt;=K104,"REVISAR FECHAS","OK"))</f>
        <v/>
      </c>
      <c r="AC104" s="31">
        <f>IF(K104="","",K104-DAY(K104)+1)</f>
        <v/>
      </c>
    </row>
  </sheetData>
  <autoFilter ref="A4:AC104"/>
  <mergeCells count="1">
    <mergeCell ref="A1:AB1"/>
  </mergeCells>
  <conditionalFormatting sqref="B5:B104">
    <cfRule type="expression" priority="1" dxfId="0">
      <formula>OR($B5="Confirmada",$B5="Finalizada")</formula>
    </cfRule>
    <cfRule type="expression" priority="2" dxfId="1">
      <formula>$B5="Pendiente"</formula>
    </cfRule>
    <cfRule type="expression" priority="3" dxfId="2">
      <formula>$B5="Cancelada"</formula>
    </cfRule>
  </conditionalFormatting>
  <conditionalFormatting sqref="AB5:AB104">
    <cfRule type="expression" priority="4" dxfId="2">
      <formula>$AB5="REVISAR FECHAS"</formula>
    </cfRule>
  </conditionalFormatting>
  <conditionalFormatting sqref="K5:L104">
    <cfRule type="expression" priority="5" dxfId="3">
      <formula>AND($K5&lt;&gt;"",$L5&lt;&gt;"",$L5&lt;=$K5)</formula>
    </cfRule>
  </conditionalFormatting>
  <conditionalFormatting sqref="W5:W104">
    <cfRule type="expression" priority="6" dxfId="4">
      <formula>$W5&gt;0</formula>
    </cfRule>
  </conditionalFormatting>
  <dataValidations count="2">
    <dataValidation sqref="B5:B104" showErrorMessage="1" showInputMessage="1" allowBlank="1" errorTitle="Estado no válido" error="Seleccione un estado de la lista." promptTitle="Estado de la reserva" prompt="Seleccione Confirmada, Pendiente, Cancelada o Finalizada." type="list">
      <formula1>"Confirmada,Pendiente,Cancelada,Finalizada"</formula1>
    </dataValidation>
    <dataValidation sqref="Z5:Z104" showErrorMessage="1" showInputMessage="1" allowBlank="1" errorTitle="Canal no válido" error="Seleccione un canal de la lista." promptTitle="Canal de reserva" prompt="Seleccione el canal por el que se recibe la reserva." type="list">
      <formula1>"Airbnb,Booking.com,Vrbo,Web propia,Directa"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48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0" customWidth="1" min="1" max="1"/>
    <col width="20" customWidth="1" min="2" max="2"/>
    <col width="14" customWidth="1" min="3" max="3"/>
    <col width="19" customWidth="1" min="4" max="4"/>
    <col width="19" customWidth="1" min="5" max="5"/>
    <col width="25" customWidth="1" min="6" max="6"/>
    <col width="22" customWidth="1" min="7" max="7"/>
    <col width="18" customWidth="1" min="8" max="8"/>
    <col width="18" customWidth="1" min="9" max="9"/>
    <col width="18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</cols>
  <sheetData>
    <row r="1" ht="28" customHeight="1">
      <c r="A1" s="18" t="inlineStr">
        <is>
          <t>Resumen de reservas de pisos turísticos</t>
        </is>
      </c>
    </row>
    <row r="2">
      <c r="A2" s="2" t="inlineStr">
        <is>
          <t>Panel de control económico y operativo de la cartera de viviendas</t>
        </is>
      </c>
    </row>
    <row r="3">
      <c r="A3" s="19" t="inlineStr">
        <is>
          <t>Indicador</t>
        </is>
      </c>
      <c r="B3" s="19" t="inlineStr">
        <is>
          <t>Valor</t>
        </is>
      </c>
    </row>
    <row r="4">
      <c r="A4" s="20" t="inlineStr">
        <is>
          <t>Total de reservas</t>
        </is>
      </c>
      <c r="B4" s="21">
        <f>COUNTA('Reservas'!$A$5:$A$104)</f>
        <v/>
      </c>
    </row>
    <row r="5">
      <c r="A5" s="22" t="inlineStr">
        <is>
          <t>Reservas confirmadas</t>
        </is>
      </c>
      <c r="B5" s="21">
        <f>COUNTIF('Reservas'!$B$5:$B$104,"Confirmada")</f>
        <v/>
      </c>
    </row>
    <row r="6">
      <c r="A6" s="20" t="inlineStr">
        <is>
          <t>Noches reservadas</t>
        </is>
      </c>
      <c r="B6" s="21">
        <f>SUM('Reservas'!$M$5:$M$104)</f>
        <v/>
      </c>
    </row>
    <row r="7">
      <c r="A7" s="22" t="inlineStr">
        <is>
          <t>Ingresos brutos</t>
        </is>
      </c>
      <c r="B7" s="23">
        <f>SUM('Reservas'!$T$5:$T$104)</f>
        <v/>
      </c>
    </row>
    <row r="8">
      <c r="A8" s="20" t="inlineStr">
        <is>
          <t>Comisiones de plataformas</t>
        </is>
      </c>
      <c r="B8" s="23">
        <f>SUM('Reservas'!$V$5:$V$104)</f>
        <v/>
      </c>
    </row>
    <row r="9">
      <c r="A9" s="22" t="inlineStr">
        <is>
          <t>Ingresos netos</t>
        </is>
      </c>
      <c r="B9" s="23">
        <f>SUM('Reservas'!$W$5:$W$104)</f>
        <v/>
      </c>
    </row>
    <row r="10">
      <c r="A10" s="20" t="inlineStr">
        <is>
          <t>Ingreso medio por reserva</t>
        </is>
      </c>
      <c r="B10" s="23">
        <f>IFERROR(AVERAGE('Reservas'!$T$5:$T$104),0)</f>
        <v/>
      </c>
    </row>
    <row r="11">
      <c r="A11" s="22" t="inlineStr">
        <is>
          <t>Tarifa media por noche</t>
        </is>
      </c>
      <c r="B11" s="23">
        <f>IFERROR(AVERAGE('Reservas'!$O$5:$O$104),0)</f>
        <v/>
      </c>
    </row>
    <row r="12">
      <c r="A12" s="20" t="inlineStr">
        <is>
          <t>Porcentaje de cancelación</t>
        </is>
      </c>
      <c r="B12" s="24">
        <f>IFERROR(COUNTIF('Reservas'!$B$5:$B$104,"Cancelada")/COUNTA('Reservas'!$A$5:$A$104),0)</f>
        <v/>
      </c>
    </row>
    <row r="13">
      <c r="A13" s="22" t="inlineStr">
        <is>
          <t>Ingresos netos confirmados</t>
        </is>
      </c>
      <c r="B13" s="23">
        <f>SUMIF('Reservas'!$B$5:$B$104,"Confirmada",'Reservas'!$W$5:$W$104)</f>
        <v/>
      </c>
    </row>
    <row r="14"/>
    <row r="15"/>
    <row r="16"/>
    <row r="17"/>
    <row r="18"/>
    <row r="19">
      <c r="A19" s="19" t="inlineStr">
        <is>
          <t>Municipio</t>
        </is>
      </c>
      <c r="B19" s="19" t="inlineStr">
        <is>
          <t>Comunidad autónoma</t>
        </is>
      </c>
      <c r="C19" s="19" t="inlineStr">
        <is>
          <t>Reservas</t>
        </is>
      </c>
      <c r="D19" s="19" t="inlineStr">
        <is>
          <t>Ingresos netos (€)</t>
        </is>
      </c>
      <c r="F19" s="19" t="inlineStr">
        <is>
          <t>Municipio auxiliar</t>
        </is>
      </c>
      <c r="G19" s="19" t="inlineStr">
        <is>
          <t>Comunidad autónoma</t>
        </is>
      </c>
    </row>
    <row r="20">
      <c r="A20" s="25" t="inlineStr">
        <is>
          <t>Madrid</t>
        </is>
      </c>
      <c r="B20" s="12">
        <f>IFERROR(VLOOKUP(A20,$F$20:$G$26,2,FALSE),"")</f>
        <v/>
      </c>
      <c r="C20" s="25">
        <f>COUNTIF('Reservas'!$I$5:$I$104,A20)</f>
        <v/>
      </c>
      <c r="D20" s="10">
        <f>SUMIF('Reservas'!$I$5:$I$104,A20,'Reservas'!$W$5:$W$104)</f>
        <v/>
      </c>
      <c r="F20" s="4" t="inlineStr">
        <is>
          <t>Madrid</t>
        </is>
      </c>
      <c r="G20" s="5" t="inlineStr">
        <is>
          <t>Comunidad de Madrid</t>
        </is>
      </c>
    </row>
    <row r="21">
      <c r="A21" s="26" t="inlineStr">
        <is>
          <t>Barcelona</t>
        </is>
      </c>
      <c r="B21" s="16">
        <f>IFERROR(VLOOKUP(A21,$F$20:$G$26,2,FALSE),"")</f>
        <v/>
      </c>
      <c r="C21" s="26">
        <f>COUNTIF('Reservas'!$I$5:$I$104,A21)</f>
        <v/>
      </c>
      <c r="D21" s="15">
        <f>SUMIF('Reservas'!$I$5:$I$104,A21,'Reservas'!$W$5:$W$104)</f>
        <v/>
      </c>
      <c r="F21" s="4" t="inlineStr">
        <is>
          <t>Barcelona</t>
        </is>
      </c>
      <c r="G21" s="5" t="inlineStr">
        <is>
          <t>Cataluña</t>
        </is>
      </c>
    </row>
    <row r="22">
      <c r="A22" s="25" t="inlineStr">
        <is>
          <t>Sevilla</t>
        </is>
      </c>
      <c r="B22" s="12">
        <f>IFERROR(VLOOKUP(A22,$F$20:$G$26,2,FALSE),"")</f>
        <v/>
      </c>
      <c r="C22" s="25">
        <f>COUNTIF('Reservas'!$I$5:$I$104,A22)</f>
        <v/>
      </c>
      <c r="D22" s="10">
        <f>SUMIF('Reservas'!$I$5:$I$104,A22,'Reservas'!$W$5:$W$104)</f>
        <v/>
      </c>
      <c r="F22" s="4" t="inlineStr">
        <is>
          <t>Sevilla</t>
        </is>
      </c>
      <c r="G22" s="5" t="inlineStr">
        <is>
          <t>Andalucía</t>
        </is>
      </c>
    </row>
    <row r="23">
      <c r="A23" s="26" t="inlineStr">
        <is>
          <t>Valencia</t>
        </is>
      </c>
      <c r="B23" s="16">
        <f>IFERROR(VLOOKUP(A23,$F$20:$G$26,2,FALSE),"")</f>
        <v/>
      </c>
      <c r="C23" s="26">
        <f>COUNTIF('Reservas'!$I$5:$I$104,A23)</f>
        <v/>
      </c>
      <c r="D23" s="15">
        <f>SUMIF('Reservas'!$I$5:$I$104,A23,'Reservas'!$W$5:$W$104)</f>
        <v/>
      </c>
      <c r="F23" s="4" t="inlineStr">
        <is>
          <t>Valencia</t>
        </is>
      </c>
      <c r="G23" s="5" t="inlineStr">
        <is>
          <t>Comunidad Valenciana</t>
        </is>
      </c>
    </row>
    <row r="24">
      <c r="A24" s="25" t="inlineStr">
        <is>
          <t>Málaga</t>
        </is>
      </c>
      <c r="B24" s="12">
        <f>IFERROR(VLOOKUP(A24,$F$20:$G$26,2,FALSE),"")</f>
        <v/>
      </c>
      <c r="C24" s="25">
        <f>COUNTIF('Reservas'!$I$5:$I$104,A24)</f>
        <v/>
      </c>
      <c r="D24" s="10">
        <f>SUMIF('Reservas'!$I$5:$I$104,A24,'Reservas'!$W$5:$W$104)</f>
        <v/>
      </c>
      <c r="F24" s="4" t="inlineStr">
        <is>
          <t>Málaga</t>
        </is>
      </c>
      <c r="G24" s="5" t="inlineStr">
        <is>
          <t>Andalucía</t>
        </is>
      </c>
    </row>
    <row r="25">
      <c r="A25" s="26" t="inlineStr">
        <is>
          <t>Palma</t>
        </is>
      </c>
      <c r="B25" s="16">
        <f>IFERROR(VLOOKUP(A25,$F$20:$G$26,2,FALSE),"")</f>
        <v/>
      </c>
      <c r="C25" s="26">
        <f>COUNTIF('Reservas'!$I$5:$I$104,A25)</f>
        <v/>
      </c>
      <c r="D25" s="15">
        <f>SUMIF('Reservas'!$I$5:$I$104,A25,'Reservas'!$W$5:$W$104)</f>
        <v/>
      </c>
      <c r="F25" s="4" t="inlineStr">
        <is>
          <t>Palma</t>
        </is>
      </c>
      <c r="G25" s="5" t="inlineStr">
        <is>
          <t>Illes Balears</t>
        </is>
      </c>
    </row>
    <row r="26">
      <c r="A26" s="25" t="inlineStr">
        <is>
          <t>San Sebastián</t>
        </is>
      </c>
      <c r="B26" s="12">
        <f>IFERROR(VLOOKUP(A26,$F$20:$G$26,2,FALSE),"")</f>
        <v/>
      </c>
      <c r="C26" s="25">
        <f>COUNTIF('Reservas'!$I$5:$I$104,A26)</f>
        <v/>
      </c>
      <c r="D26" s="10">
        <f>SUMIF('Reservas'!$I$5:$I$104,A26,'Reservas'!$W$5:$W$104)</f>
        <v/>
      </c>
      <c r="F26" s="4" t="inlineStr">
        <is>
          <t>San Sebastián</t>
        </is>
      </c>
      <c r="G26" s="5" t="inlineStr">
        <is>
          <t>País Vasco</t>
        </is>
      </c>
    </row>
    <row r="27"/>
    <row r="28"/>
    <row r="29"/>
    <row r="30">
      <c r="A30" s="19" t="inlineStr">
        <is>
          <t>Vivienda</t>
        </is>
      </c>
      <c r="B30" s="19" t="inlineStr">
        <is>
          <t>Ingresos netos (€)</t>
        </is>
      </c>
      <c r="E30" s="19" t="inlineStr">
        <is>
          <t>Canal</t>
        </is>
      </c>
      <c r="F30" s="19" t="inlineStr">
        <is>
          <t>Número de reservas</t>
        </is>
      </c>
    </row>
    <row r="31">
      <c r="A31" s="12" t="inlineStr">
        <is>
          <t>Apartamento Sol Madrid</t>
        </is>
      </c>
      <c r="B31" s="10">
        <f>SUMIF('Reservas'!$F$5:$F$104,A31,'Reservas'!$W$5:$W$104)</f>
        <v/>
      </c>
      <c r="E31" s="25" t="inlineStr">
        <is>
          <t>Airbnb</t>
        </is>
      </c>
      <c r="F31" s="25">
        <f>COUNTIF('Reservas'!$Z$5:$Z$104,E31)</f>
        <v/>
      </c>
    </row>
    <row r="32">
      <c r="A32" s="16" t="inlineStr">
        <is>
          <t>Loft Diagonal Barcelona</t>
        </is>
      </c>
      <c r="B32" s="15">
        <f>SUMIF('Reservas'!$F$5:$F$104,A32,'Reservas'!$W$5:$W$104)</f>
        <v/>
      </c>
      <c r="E32" s="26" t="inlineStr">
        <is>
          <t>Booking.com</t>
        </is>
      </c>
      <c r="F32" s="26">
        <f>COUNTIF('Reservas'!$Z$5:$Z$104,E32)</f>
        <v/>
      </c>
    </row>
    <row r="33">
      <c r="A33" s="12" t="inlineStr">
        <is>
          <t>Casa Sierpes Sevilla</t>
        </is>
      </c>
      <c r="B33" s="10">
        <f>SUMIF('Reservas'!$F$5:$F$104,A33,'Reservas'!$W$5:$W$104)</f>
        <v/>
      </c>
      <c r="E33" s="25" t="inlineStr">
        <is>
          <t>Vrbo</t>
        </is>
      </c>
      <c r="F33" s="25">
        <f>COUNTIF('Reservas'!$Z$5:$Z$104,E33)</f>
        <v/>
      </c>
    </row>
    <row r="34">
      <c r="A34" s="16" t="inlineStr">
        <is>
          <t>Piso Colón Valencia</t>
        </is>
      </c>
      <c r="B34" s="15">
        <f>SUMIF('Reservas'!$F$5:$F$104,A34,'Reservas'!$W$5:$W$104)</f>
        <v/>
      </c>
      <c r="E34" s="26" t="inlineStr">
        <is>
          <t>Web propia</t>
        </is>
      </c>
      <c r="F34" s="26">
        <f>COUNTIF('Reservas'!$Z$5:$Z$104,E34)</f>
        <v/>
      </c>
    </row>
    <row r="35">
      <c r="A35" s="12" t="inlineStr">
        <is>
          <t>Estudio Malagueta Málaga</t>
        </is>
      </c>
      <c r="B35" s="10">
        <f>SUMIF('Reservas'!$F$5:$F$104,A35,'Reservas'!$W$5:$W$104)</f>
        <v/>
      </c>
      <c r="E35" s="25" t="inlineStr">
        <is>
          <t>Directa</t>
        </is>
      </c>
      <c r="F35" s="25">
        <f>COUNTIF('Reservas'!$Z$5:$Z$104,E35)</f>
        <v/>
      </c>
    </row>
    <row r="36">
      <c r="A36" s="16" t="inlineStr">
        <is>
          <t>Ático Bellver Palma</t>
        </is>
      </c>
      <c r="B36" s="15">
        <f>SUMIF('Reservas'!$F$5:$F$104,A36,'Reservas'!$W$5:$W$104)</f>
        <v/>
      </c>
    </row>
    <row r="37">
      <c r="A37" s="12" t="inlineStr">
        <is>
          <t>Apartamento Zurriola</t>
        </is>
      </c>
      <c r="B37" s="10">
        <f>SUMIF('Reservas'!$F$5:$F$104,A37,'Reservas'!$W$5:$W$104)</f>
        <v/>
      </c>
    </row>
    <row r="38"/>
    <row r="39"/>
    <row r="40"/>
    <row r="41">
      <c r="A41" s="19" t="inlineStr">
        <is>
          <t>Mes de entrada</t>
        </is>
      </c>
      <c r="B41" s="19" t="inlineStr">
        <is>
          <t>Ingresos brutos (€)</t>
        </is>
      </c>
    </row>
    <row r="42">
      <c r="A42" s="30" t="n">
        <v>46082</v>
      </c>
      <c r="B42" s="10">
        <f>SUMIF('Reservas'!$AC$5:$AC$104,A42,'Reservas'!$T$5:$T$104)</f>
        <v/>
      </c>
    </row>
    <row r="43">
      <c r="A43" s="31" t="n">
        <v>46113</v>
      </c>
      <c r="B43" s="15">
        <f>SUMIF('Reservas'!$AC$5:$AC$104,A43,'Reservas'!$T$5:$T$104)</f>
        <v/>
      </c>
    </row>
    <row r="44">
      <c r="A44" s="30" t="n">
        <v>46143</v>
      </c>
      <c r="B44" s="10">
        <f>SUMIF('Reservas'!$AC$5:$AC$104,A44,'Reservas'!$T$5:$T$104)</f>
        <v/>
      </c>
    </row>
    <row r="45">
      <c r="A45" s="31" t="n">
        <v>46174</v>
      </c>
      <c r="B45" s="15">
        <f>SUMIF('Reservas'!$AC$5:$AC$104,A45,'Reservas'!$T$5:$T$104)</f>
        <v/>
      </c>
    </row>
    <row r="46">
      <c r="A46" s="30" t="n">
        <v>46204</v>
      </c>
      <c r="B46" s="10">
        <f>SUMIF('Reservas'!$AC$5:$AC$104,A46,'Reservas'!$T$5:$T$104)</f>
        <v/>
      </c>
    </row>
    <row r="47">
      <c r="A47" s="31" t="n">
        <v>46235</v>
      </c>
      <c r="B47" s="15">
        <f>SUMIF('Reservas'!$AC$5:$AC$104,A47,'Reservas'!$T$5:$T$104)</f>
        <v/>
      </c>
    </row>
    <row r="48">
      <c r="A48" s="30" t="n">
        <v>46266</v>
      </c>
      <c r="B48" s="10">
        <f>SUMIF('Reservas'!$AC$5:$AC$104,A48,'Reservas'!$T$5:$T$104)</f>
        <v/>
      </c>
    </row>
  </sheetData>
  <mergeCells count="1">
    <mergeCell ref="A1:R1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4" customWidth="1" min="1" max="1"/>
    <col width="118" customWidth="1" min="2" max="2"/>
    <col width="4" customWidth="1" min="3" max="3"/>
    <col width="4" customWidth="1" min="4" max="4"/>
    <col width="4" customWidth="1" min="5" max="5"/>
    <col width="4" customWidth="1" min="6" max="6"/>
    <col width="4" customWidth="1" min="7" max="7"/>
    <col width="4" customWidth="1" min="8" max="8"/>
  </cols>
  <sheetData>
    <row r="1" ht="28" customHeight="1">
      <c r="A1" s="18" t="inlineStr">
        <is>
          <t>Instrucciones de uso de la plantilla</t>
        </is>
      </c>
    </row>
    <row r="2"/>
    <row r="3">
      <c r="A3" s="19" t="inlineStr">
        <is>
          <t>Apartado</t>
        </is>
      </c>
      <c r="B3" s="19" t="inlineStr">
        <is>
          <t>Indicaciones</t>
        </is>
      </c>
    </row>
    <row r="4" ht="44" customHeight="1">
      <c r="A4" s="27" t="inlineStr">
        <is>
          <t>Reservas</t>
        </is>
      </c>
      <c r="B4" s="12" t="inlineStr">
        <is>
          <t>Introduzca una reserva por fila exclusivamente en las celdas amarillas. Las columnas de noches, importes, comisión, ingresos netos y control de fechas se calculan automáticamente.</t>
        </is>
      </c>
    </row>
    <row r="5" ht="44" customHeight="1">
      <c r="A5" s="28" t="inlineStr">
        <is>
          <t>Fechas</t>
        </is>
      </c>
      <c r="B5" s="16" t="inlineStr">
        <is>
          <t>Mantenga las fechas en formato DD/MM/AAAA. La columna Control de fechas muestra REVISAR FECHAS cuando la fecha de salida es igual o anterior a la fecha de entrada.</t>
        </is>
      </c>
    </row>
    <row r="6" ht="44" customHeight="1">
      <c r="A6" s="27" t="inlineStr">
        <is>
          <t>Estado y canal</t>
        </is>
      </c>
      <c r="B6" s="12" t="inlineStr">
        <is>
          <t>Seleccione Estado y Canal mediante las listas desplegables para mantener la coherencia del resumen y de los gráficos.</t>
        </is>
      </c>
    </row>
    <row r="7" ht="44" customHeight="1">
      <c r="A7" s="28" t="inlineStr">
        <is>
          <t>Fianza</t>
        </is>
      </c>
      <c r="B7" s="16" t="inlineStr">
        <is>
          <t>La fianza habitual puede configurarse como una mensualidad o como el importe definido en el contrato, la política de reserva o la normativa aplicable.</t>
        </is>
      </c>
    </row>
    <row r="8" ht="44" customHeight="1">
      <c r="A8" s="27" t="inlineStr">
        <is>
          <t>Normativa turística</t>
        </is>
      </c>
      <c r="B8" s="12" t="inlineStr">
        <is>
          <t>Verifique la normativa autonómica y municipal sobre registro de viajeros, licencia turística, número de registro, tasa turística y depósito de fianzas.</t>
        </is>
      </c>
    </row>
    <row r="9" ht="44" customHeight="1">
      <c r="A9" s="28" t="inlineStr">
        <is>
          <t>Fiscalidad</t>
        </is>
      </c>
      <c r="B9" s="16" t="inlineStr">
        <is>
          <t>Considere las obligaciones fiscales aplicables: IRPF o Impuesto sobre Sociedades para sociedades patrimoniales, IVA cuando proceda y gastos deducibles debidamente documentados.</t>
        </is>
      </c>
    </row>
    <row r="10" ht="44" customHeight="1">
      <c r="A10" s="27" t="inlineStr">
        <is>
          <t>Marco jurídico</t>
        </is>
      </c>
      <c r="B10" s="12" t="inlineStr">
        <is>
          <t>Recuerde la posible aplicación de la LAU, normativa turística autonómica, certificado energético, cédula de habitabilidad y obligaciones de la comunidad de propietarios conforme a la Ley de Propiedad Horizontal.</t>
        </is>
      </c>
    </row>
    <row r="11" ht="44" customHeight="1">
      <c r="A11" s="28" t="inlineStr">
        <is>
          <t>Aviso</t>
        </is>
      </c>
      <c r="B11" s="16" t="inlineStr">
        <is>
          <t>Esta plantilla es una herramienta de gestión interna y no sustituye el asesoramiento fiscal, jurídico, contable o administrativo especializado.</t>
        </is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2026-10-13T10:08:49Z</dcterms:created>
  <dcterms:modified xmlns:dcterms="http://purl.org/dc/terms/" xmlns:xsi="http://www.w3.org/2001/XMLSchema-instance" xsi:type="dcterms:W3CDTF">2026-10-13T10:08:49Z</dcterms:modified>
</cp:coreProperties>
</file>