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3.xml" ContentType="application/vnd.openxmlformats-officedocument.spreadsheetml.worksheet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lujo de caja" sheetId="1" state="visible" r:id="rId1"/>
    <sheet xmlns:r="http://schemas.openxmlformats.org/officeDocument/2006/relationships" name="Resumen" sheetId="2" state="visible" r:id="rId2"/>
    <sheet xmlns:r="http://schemas.openxmlformats.org/officeDocument/2006/relationships" name="Instrucciones" sheetId="3" state="visible" r:id="rId3"/>
  </sheets>
  <definedNames>
    <definedName name="_xlnm._FilterDatabase" localSheetId="0" hidden="1">'Flujo de caja'!$A$1:$W$101</definedName>
  </definedNames>
  <calcPr calcId="124519" fullCalcOnLoad="1"/>
</workbook>
</file>

<file path=xl/styles.xml><?xml version="1.0" encoding="utf-8"?>
<styleSheet xmlns="http://schemas.openxmlformats.org/spreadsheetml/2006/main">
  <numFmts count="4">
    <numFmt numFmtId="164" formatCode="dd/mm/yyyy"/>
    <numFmt numFmtId="165" formatCode="#.##0,00 &quot;€&quot;"/>
    <numFmt numFmtId="166" formatCode="0,0"/>
    <numFmt numFmtId="167" formatCode="0,0%"/>
  </numFmts>
  <fonts count="7">
    <font>
      <name val="Calibri"/>
      <family val="2"/>
      <color theme="1"/>
      <sz val="11"/>
      <scheme val="minor"/>
    </font>
    <font>
      <name val="Calibri"/>
      <b val="1"/>
      <color rgb="00FFFFFF"/>
      <sz val="11"/>
    </font>
    <font>
      <name val="Calibri"/>
      <color rgb="001F2937"/>
      <sz val="10"/>
    </font>
    <font>
      <name val="Calibri"/>
      <b val="1"/>
      <color rgb="001F2937"/>
      <sz val="10"/>
    </font>
    <font>
      <name val="Calibri"/>
      <b val="1"/>
      <color rgb="00FFFFFF"/>
      <sz val="16"/>
    </font>
    <font>
      <name val="Calibri"/>
      <b val="1"/>
      <color rgb="000F766E"/>
      <sz val="16"/>
    </font>
    <font>
      <name val="Calibri"/>
      <color rgb="00374151"/>
      <sz val="9"/>
    </font>
  </fonts>
  <fills count="9">
    <fill>
      <patternFill/>
    </fill>
    <fill>
      <patternFill patternType="gray125"/>
    </fill>
    <fill>
      <patternFill patternType="solid">
        <fgColor rgb="001E293B"/>
      </patternFill>
    </fill>
    <fill>
      <patternFill patternType="solid">
        <fgColor rgb="00F8FAFC"/>
      </patternFill>
    </fill>
    <fill>
      <patternFill patternType="solid">
        <fgColor rgb="00FFFBEB"/>
      </patternFill>
    </fill>
    <fill>
      <patternFill patternType="solid">
        <fgColor rgb="00FFFFFF"/>
      </patternFill>
    </fill>
    <fill>
      <patternFill patternType="solid">
        <fgColor rgb="00CCFBF1"/>
      </patternFill>
    </fill>
    <fill>
      <patternFill patternType="solid">
        <fgColor rgb="0014B8A6"/>
      </patternFill>
    </fill>
    <fill>
      <patternFill patternType="solid">
        <fgColor rgb="00E6FFFB"/>
      </patternFill>
    </fill>
  </fills>
  <borders count="2">
    <border>
      <left/>
      <right/>
      <top/>
      <bottom/>
      <diagonal/>
    </border>
    <border>
      <left style="thin">
        <color rgb="00D1D5DB"/>
      </left>
      <right style="thin">
        <color rgb="00D1D5DB"/>
      </right>
      <top style="thin">
        <color rgb="00D1D5DB"/>
      </top>
      <bottom style="thin">
        <color rgb="00D1D5DB"/>
      </bottom>
    </border>
  </borders>
  <cellStyleXfs count="1">
    <xf numFmtId="0" fontId="0" fillId="0" borderId="0"/>
  </cellStyleXfs>
  <cellXfs count="44">
    <xf numFmtId="0" fontId="0" fillId="0" borderId="0" pivotButton="0" quotePrefix="0" xfId="0"/>
    <xf numFmtId="0" fontId="1" fillId="2" borderId="1" applyAlignment="1" pivotButton="0" quotePrefix="0" xfId="0">
      <alignment horizontal="center" vertical="center"/>
    </xf>
    <xf numFmtId="0" fontId="2" fillId="4" borderId="1" applyAlignment="1" pivotButton="0" quotePrefix="0" xfId="0">
      <alignment horizontal="left" vertical="center"/>
    </xf>
    <xf numFmtId="164" fontId="2" fillId="4" borderId="1" applyAlignment="1" pivotButton="0" quotePrefix="0" xfId="0">
      <alignment horizontal="center" vertical="center"/>
    </xf>
    <xf numFmtId="165" fontId="2" fillId="4" borderId="1" applyAlignment="1" pivotButton="0" quotePrefix="0" xfId="0">
      <alignment horizontal="right" vertical="center"/>
    </xf>
    <xf numFmtId="1" fontId="2" fillId="4" borderId="1" applyAlignment="1" pivotButton="0" quotePrefix="0" xfId="0">
      <alignment horizontal="center" vertical="center"/>
    </xf>
    <xf numFmtId="165" fontId="2" fillId="3" borderId="1" applyAlignment="1" pivotButton="0" quotePrefix="0" xfId="0">
      <alignment horizontal="right" vertical="center"/>
    </xf>
    <xf numFmtId="0" fontId="2" fillId="3" borderId="1" applyAlignment="1" pivotButton="0" quotePrefix="0" xfId="0">
      <alignment horizontal="center" vertical="center"/>
    </xf>
    <xf numFmtId="0" fontId="2" fillId="4" borderId="1" applyAlignment="1" pivotButton="0" quotePrefix="0" xfId="0">
      <alignment horizontal="left" vertical="center" wrapText="1"/>
    </xf>
    <xf numFmtId="165" fontId="2" fillId="5" borderId="1" applyAlignment="1" pivotButton="0" quotePrefix="0" xfId="0">
      <alignment horizontal="right" vertical="center"/>
    </xf>
    <xf numFmtId="0" fontId="2" fillId="5" borderId="1" applyAlignment="1" pivotButton="0" quotePrefix="0" xfId="0">
      <alignment horizontal="center" vertical="center"/>
    </xf>
    <xf numFmtId="0" fontId="3" fillId="6" borderId="1" applyAlignment="1" pivotButton="0" quotePrefix="0" xfId="0">
      <alignment horizontal="left" vertical="center"/>
    </xf>
    <xf numFmtId="0" fontId="3" fillId="6" borderId="1" applyAlignment="1" pivotButton="0" quotePrefix="0" xfId="0">
      <alignment horizontal="right" vertical="center"/>
    </xf>
    <xf numFmtId="165" fontId="3" fillId="6" borderId="1" applyAlignment="1" pivotButton="0" quotePrefix="0" xfId="0">
      <alignment horizontal="right" vertical="center"/>
    </xf>
    <xf numFmtId="166" fontId="3" fillId="6" borderId="1" applyAlignment="1" pivotButton="0" quotePrefix="0" xfId="0">
      <alignment horizontal="right" vertical="center"/>
    </xf>
    <xf numFmtId="0" fontId="4" fillId="2" borderId="0" applyAlignment="1" pivotButton="0" quotePrefix="0" xfId="0">
      <alignment horizontal="center" vertical="center"/>
    </xf>
    <xf numFmtId="0" fontId="1" fillId="7" borderId="1" applyAlignment="1" pivotButton="0" quotePrefix="0" xfId="0">
      <alignment horizontal="left" vertical="center" wrapText="1"/>
    </xf>
    <xf numFmtId="0" fontId="1" fillId="7" borderId="1" applyAlignment="1" pivotButton="0" quotePrefix="0" xfId="0">
      <alignment horizontal="center" vertical="center"/>
    </xf>
    <xf numFmtId="165" fontId="5" fillId="8" borderId="1" applyAlignment="1" pivotButton="0" quotePrefix="0" xfId="0">
      <alignment horizontal="center" vertical="center"/>
    </xf>
    <xf numFmtId="0" fontId="3" fillId="0" borderId="1" pivotButton="0" quotePrefix="0" xfId="0"/>
    <xf numFmtId="0" fontId="0" fillId="4" borderId="1" applyAlignment="1" pivotButton="0" quotePrefix="0" xfId="0">
      <alignment horizontal="center" vertical="center"/>
    </xf>
    <xf numFmtId="0" fontId="2" fillId="0" borderId="1" pivotButton="0" quotePrefix="0" xfId="0"/>
    <xf numFmtId="165" fontId="3" fillId="8" borderId="1" applyAlignment="1" pivotButton="0" quotePrefix="0" xfId="0">
      <alignment horizontal="right" vertical="center"/>
    </xf>
    <xf numFmtId="167" fontId="5" fillId="8" borderId="1" applyAlignment="1" pivotButton="0" quotePrefix="0" xfId="0">
      <alignment horizontal="center" vertical="center"/>
    </xf>
    <xf numFmtId="1" fontId="5" fillId="8" borderId="1" applyAlignment="1" pivotButton="0" quotePrefix="0" xfId="0">
      <alignment horizontal="center" vertical="center"/>
    </xf>
    <xf numFmtId="0" fontId="3" fillId="8" borderId="1" applyAlignment="1" pivotButton="0" quotePrefix="0" xfId="0">
      <alignment horizontal="center" vertical="center"/>
    </xf>
    <xf numFmtId="0" fontId="3" fillId="6" borderId="1" pivotButton="0" quotePrefix="0" xfId="0"/>
    <xf numFmtId="0" fontId="3" fillId="6" borderId="1" applyAlignment="1" pivotButton="0" quotePrefix="0" xfId="0">
      <alignment horizontal="center" vertical="center"/>
    </xf>
    <xf numFmtId="0" fontId="1" fillId="7" borderId="1" pivotButton="0" quotePrefix="0" xfId="0"/>
    <xf numFmtId="0" fontId="2" fillId="3" borderId="1" applyAlignment="1" pivotButton="0" quotePrefix="0" xfId="0">
      <alignment horizontal="left" vertical="center"/>
    </xf>
    <xf numFmtId="0" fontId="6" fillId="3" borderId="1" applyAlignment="1" pivotButton="0" quotePrefix="0" xfId="0">
      <alignment horizontal="left" vertical="center" wrapText="1"/>
    </xf>
    <xf numFmtId="0" fontId="2" fillId="5" borderId="1" applyAlignment="1" pivotButton="0" quotePrefix="0" xfId="0">
      <alignment horizontal="left" vertical="center"/>
    </xf>
    <xf numFmtId="0" fontId="6" fillId="5" borderId="1" applyAlignment="1" pivotButton="0" quotePrefix="0" xfId="0">
      <alignment horizontal="left" vertical="center" wrapText="1"/>
    </xf>
    <xf numFmtId="0" fontId="2" fillId="3" borderId="1" applyAlignment="1" pivotButton="0" quotePrefix="0" xfId="0">
      <alignment horizontal="left" vertical="center" wrapText="1"/>
    </xf>
    <xf numFmtId="0" fontId="2" fillId="5" borderId="1" applyAlignment="1" pivotButton="0" quotePrefix="0" xfId="0">
      <alignment horizontal="left" vertical="center" wrapText="1"/>
    </xf>
    <xf numFmtId="164" fontId="2" fillId="4" borderId="1" applyAlignment="1" pivotButton="0" quotePrefix="0" xfId="0">
      <alignment horizontal="center" vertical="center"/>
    </xf>
    <xf numFmtId="165" fontId="2" fillId="4" borderId="1" applyAlignment="1" pivotButton="0" quotePrefix="0" xfId="0">
      <alignment horizontal="right" vertical="center"/>
    </xf>
    <xf numFmtId="165" fontId="2" fillId="3" borderId="1" applyAlignment="1" pivotButton="0" quotePrefix="0" xfId="0">
      <alignment horizontal="right" vertical="center"/>
    </xf>
    <xf numFmtId="165" fontId="2" fillId="5" borderId="1" applyAlignment="1" pivotButton="0" quotePrefix="0" xfId="0">
      <alignment horizontal="right" vertical="center"/>
    </xf>
    <xf numFmtId="165" fontId="3" fillId="6" borderId="1" applyAlignment="1" pivotButton="0" quotePrefix="0" xfId="0">
      <alignment horizontal="right" vertical="center"/>
    </xf>
    <xf numFmtId="166" fontId="3" fillId="6" borderId="1" applyAlignment="1" pivotButton="0" quotePrefix="0" xfId="0">
      <alignment horizontal="right" vertical="center"/>
    </xf>
    <xf numFmtId="165" fontId="5" fillId="8" borderId="1" applyAlignment="1" pivotButton="0" quotePrefix="0" xfId="0">
      <alignment horizontal="center" vertical="center"/>
    </xf>
    <xf numFmtId="165" fontId="3" fillId="8" borderId="1" applyAlignment="1" pivotButton="0" quotePrefix="0" xfId="0">
      <alignment horizontal="right" vertical="center"/>
    </xf>
    <xf numFmtId="167" fontId="5" fillId="8" borderId="1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ont>
        <name val="Calibri"/>
        <b val="1"/>
        <color rgb="00FFFFFF"/>
        <sz val="10"/>
      </font>
      <fill>
        <patternFill patternType="solid">
          <fgColor rgb="00DC2626"/>
        </patternFill>
      </fill>
    </dxf>
    <dxf>
      <font>
        <name val="Calibri"/>
        <b val="1"/>
        <color rgb="00FFFFFF"/>
        <sz val="10"/>
      </font>
      <fill>
        <patternFill patternType="solid">
          <fgColor rgb="0016A34A"/>
        </patternFill>
      </fill>
    </dxf>
    <dxf>
      <fill>
        <patternFill patternType="solid">
          <fgColor rgb="00FEE2E2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Flujo neto después de deuda por mes</a:t>
            </a:r>
          </a:p>
        </rich>
      </tx>
    </title>
    <plotArea>
      <lineChart>
        <grouping val="standard"/>
        <ser>
          <idx val="0"/>
          <order val="0"/>
          <tx>
            <strRef>
              <f>'Flujo de caja'!U1</f>
            </strRef>
          </tx>
          <spPr>
            <a:ln xmlns:a="http://schemas.openxmlformats.org/drawingml/2006/main" w="28000">
              <a:solidFill>
                <a:srgbClr val="0F766E"/>
              </a:solidFill>
              <a:prstDash val="solid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cat>
            <numRef>
              <f>'Flujo de caja'!$A$2:$A$101</f>
            </numRef>
          </cat>
          <val>
            <numRef>
              <f>'Flujo de caja'!$U$2:$U$101</f>
            </numRef>
          </val>
        </ser>
        <axId val="10"/>
        <axId val="100"/>
      </line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Mes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Euros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harts/chart2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Ingresos, gastos operativos y cuota hipotecaria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'Flujo de caja'!R1</f>
            </strRef>
          </tx>
          <spPr>
            <a:solidFill xmlns:a="http://schemas.openxmlformats.org/drawingml/2006/main">
              <a:srgbClr val="0F766E"/>
            </a:solidFill>
            <a:ln xmlns:a="http://schemas.openxmlformats.org/drawingml/2006/main">
              <a:prstDash val="solid"/>
            </a:ln>
          </spPr>
          <cat>
            <numRef>
              <f>'Flujo de caja'!$A$2:$A$101</f>
            </numRef>
          </cat>
          <val>
            <numRef>
              <f>'Flujo de caja'!$R$2:$R$101</f>
            </numRef>
          </val>
        </ser>
        <ser>
          <idx val="1"/>
          <order val="1"/>
          <tx>
            <strRef>
              <f>'Flujo de caja'!S1</f>
            </strRef>
          </tx>
          <spPr>
            <a:solidFill xmlns:a="http://schemas.openxmlformats.org/drawingml/2006/main">
              <a:srgbClr val="DC2626"/>
            </a:solidFill>
            <a:ln xmlns:a="http://schemas.openxmlformats.org/drawingml/2006/main">
              <a:prstDash val="solid"/>
            </a:ln>
          </spPr>
          <cat>
            <numRef>
              <f>'Flujo de caja'!$A$2:$A$101</f>
            </numRef>
          </cat>
          <val>
            <numRef>
              <f>'Flujo de caja'!$S$2:$S$101</f>
            </numRef>
          </val>
        </ser>
        <ser>
          <idx val="2"/>
          <order val="2"/>
          <tx>
            <strRef>
              <f>'Flujo de caja'!P1</f>
            </strRef>
          </tx>
          <spPr>
            <a:solidFill xmlns:a="http://schemas.openxmlformats.org/drawingml/2006/main">
              <a:srgbClr val="14B8A6"/>
            </a:solidFill>
            <a:ln xmlns:a="http://schemas.openxmlformats.org/drawingml/2006/main">
              <a:prstDash val="solid"/>
            </a:ln>
          </spPr>
          <cat>
            <numRef>
              <f>'Flujo de caja'!$A$2:$A$101</f>
            </numRef>
          </cat>
          <val>
            <numRef>
              <f>'Flujo de caja'!$P$2:$P$101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Mes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Euros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harts/chart3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Distribución de gastos por categoría</a:t>
            </a:r>
          </a:p>
        </rich>
      </tx>
    </title>
    <plotArea>
      <pieChart>
        <varyColors val="1"/>
        <ser>
          <idx val="0"/>
          <order val="0"/>
          <tx>
            <strRef>
              <f>'Resumen'!B10</f>
            </strRef>
          </tx>
          <spPr>
            <a:solidFill xmlns:a="http://schemas.openxmlformats.org/drawingml/2006/main">
              <a:srgbClr val="14B8A6"/>
            </a:solidFill>
            <a:ln xmlns:a="http://schemas.openxmlformats.org/drawingml/2006/main">
              <a:prstDash val="solid"/>
            </a:ln>
          </spPr>
          <cat>
            <numRef>
              <f>'Resumen'!$A$11:$A$17</f>
            </numRef>
          </cat>
          <val>
            <numRef>
              <f>'Resumen'!$B$11:$B$17</f>
            </numRef>
          </val>
        </ser>
        <firstSliceAng val="0"/>
      </pieChart>
    </plotArea>
    <legend>
      <legendPos val="r"/>
    </legend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Relationship Type="http://schemas.openxmlformats.org/officeDocument/2006/relationships/chart" Target="/xl/charts/chart2.xml" Id="rId2"/><Relationship Type="http://schemas.openxmlformats.org/officeDocument/2006/relationships/chart" Target="/xl/charts/chart3.xml" Id="rId3"/></Relationships>
</file>

<file path=xl/drawings/drawing1.xml><?xml version="1.0" encoding="utf-8"?>
<wsDr xmlns="http://schemas.openxmlformats.org/drawingml/2006/spreadsheetDrawing">
  <oneCellAnchor>
    <from>
      <col>0</col>
      <colOff>0</colOff>
      <row>19</row>
      <rowOff>0</rowOff>
    </from>
    <ext cx="5760000" cy="288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  <oneCellAnchor>
    <from>
      <col>9</col>
      <colOff>0</colOff>
      <row>19</row>
      <rowOff>0</rowOff>
    </from>
    <ext cx="5760000" cy="2880000"/>
    <graphicFrame>
      <nvGraphicFramePr>
        <cNvPr id="2" name="Chart 2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/>
  </oneCellAnchor>
  <oneCellAnchor>
    <from>
      <col>0</col>
      <colOff>0</colOff>
      <row>36</row>
      <rowOff>0</rowOff>
    </from>
    <ext cx="4680000" cy="2880000"/>
    <graphicFrame>
      <nvGraphicFramePr>
        <cNvPr id="3" name="Chart 3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tabColor rgb="000F766E"/>
    <outlinePr summaryBelow="1" summaryRight="1"/>
    <pageSetUpPr/>
  </sheetPr>
  <dimension ref="A1:W102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5" customWidth="1" min="1" max="1"/>
    <col width="15" customWidth="1" min="2" max="2"/>
    <col width="42" customWidth="1" min="3" max="3"/>
    <col width="33" customWidth="1" min="4" max="4"/>
    <col width="26" customWidth="1" min="5" max="5"/>
    <col width="18" customWidth="1" min="6" max="6"/>
    <col width="17" customWidth="1" min="7" max="7"/>
    <col width="18" customWidth="1" min="8" max="8"/>
    <col width="19" customWidth="1" min="9" max="9"/>
    <col width="19" customWidth="1" min="10" max="10"/>
    <col width="18" customWidth="1" min="11" max="11"/>
    <col width="15" customWidth="1" min="12" max="12"/>
    <col width="25" customWidth="1" min="13" max="13"/>
    <col width="29" customWidth="1" min="14" max="14"/>
    <col width="20" customWidth="1" min="15" max="15"/>
    <col width="19" customWidth="1" min="16" max="16"/>
    <col width="17" customWidth="1" min="17" max="17"/>
    <col width="18" customWidth="1" min="18" max="18"/>
    <col width="19" customWidth="1" min="19" max="19"/>
    <col width="20" customWidth="1" min="20" max="20"/>
    <col width="24" customWidth="1" min="21" max="21"/>
    <col width="17" customWidth="1" min="22" max="22"/>
    <col width="34" customWidth="1" min="23" max="23"/>
  </cols>
  <sheetData>
    <row r="1" ht="34" customHeight="1">
      <c r="A1" s="1" t="inlineStr">
        <is>
          <t>Mes</t>
        </is>
      </c>
      <c r="B1" s="1" t="inlineStr">
        <is>
          <t>Fecha de cobro</t>
        </is>
      </c>
      <c r="C1" s="1" t="inlineStr">
        <is>
          <t>Inmueble</t>
        </is>
      </c>
      <c r="D1" s="1" t="inlineStr">
        <is>
          <t>Propietario / sociedad</t>
        </is>
      </c>
      <c r="E1" s="1" t="inlineStr">
        <is>
          <t>Inquilino</t>
        </is>
      </c>
      <c r="F1" s="1" t="inlineStr">
        <is>
          <t>Renta contractual (€)</t>
        </is>
      </c>
      <c r="G1" s="1" t="inlineStr">
        <is>
          <t>Días de ocupación</t>
        </is>
      </c>
      <c r="H1" s="1" t="inlineStr">
        <is>
          <t>Renta cobrada (€)</t>
        </is>
      </c>
      <c r="I1" s="1" t="inlineStr">
        <is>
          <t>Fianza / depósito (€)</t>
        </is>
      </c>
      <c r="J1" s="1" t="inlineStr">
        <is>
          <t>Gastos de comunidad (€)</t>
        </is>
      </c>
      <c r="K1" s="1" t="inlineStr">
        <is>
          <t>IBI prorrateado (€)</t>
        </is>
      </c>
      <c r="L1" s="1" t="inlineStr">
        <is>
          <t>Seguro (€)</t>
        </is>
      </c>
      <c r="M1" s="1" t="inlineStr">
        <is>
          <t>Reparaciones y mantenimiento (€)</t>
        </is>
      </c>
      <c r="N1" s="1" t="inlineStr">
        <is>
          <t>Suministros a cargo del propietario (€)</t>
        </is>
      </c>
      <c r="O1" s="1" t="inlineStr">
        <is>
          <t>Intereses hipotecarios (€)</t>
        </is>
      </c>
      <c r="P1" s="1" t="inlineStr">
        <is>
          <t>Cuota hipotecaria (€)</t>
        </is>
      </c>
      <c r="Q1" s="1" t="inlineStr">
        <is>
          <t>Otros gastos (€)</t>
        </is>
      </c>
      <c r="R1" s="1" t="inlineStr">
        <is>
          <t>Ingresos totales (€)</t>
        </is>
      </c>
      <c r="S1" s="1" t="inlineStr">
        <is>
          <t>Gastos operativos (€)</t>
        </is>
      </c>
      <c r="T1" s="1" t="inlineStr">
        <is>
          <t>Flujo antes de deuda (€)</t>
        </is>
      </c>
      <c r="U1" s="1" t="inlineStr">
        <is>
          <t>Flujo neto después de deuda (€)</t>
        </is>
      </c>
      <c r="V1" s="1" t="inlineStr">
        <is>
          <t>Estado de cobro</t>
        </is>
      </c>
      <c r="W1" s="1" t="inlineStr">
        <is>
          <t>Observaciones</t>
        </is>
      </c>
    </row>
    <row r="2">
      <c r="A2" s="2" t="inlineStr">
        <is>
          <t>Enero 2026</t>
        </is>
      </c>
      <c r="B2" s="35" t="n">
        <v>46027</v>
      </c>
      <c r="C2" s="2" t="inlineStr">
        <is>
          <t>Calle Mayor 12, 3ºB, Madrid · Ref. 1234567VK4713S0001AB</t>
        </is>
      </c>
      <c r="D2" s="2" t="inlineStr">
        <is>
          <t>Patrimonial García López, S.L. · NIF B12345678</t>
        </is>
      </c>
      <c r="E2" s="2" t="inlineStr">
        <is>
          <t>María García · NIF 12345678Z</t>
        </is>
      </c>
      <c r="F2" s="36" t="n">
        <v>1150</v>
      </c>
      <c r="G2" s="5" t="n">
        <v>31</v>
      </c>
      <c r="H2" s="36" t="n">
        <v>1150</v>
      </c>
      <c r="I2" s="36" t="n">
        <v>1150</v>
      </c>
      <c r="J2" s="36" t="n">
        <v>75</v>
      </c>
      <c r="K2" s="36" t="n">
        <v>42</v>
      </c>
      <c r="L2" s="36" t="n">
        <v>25</v>
      </c>
      <c r="M2" s="36" t="n">
        <v>0</v>
      </c>
      <c r="N2" s="36" t="n">
        <v>0</v>
      </c>
      <c r="O2" s="36" t="n">
        <v>312</v>
      </c>
      <c r="P2" s="36" t="n">
        <v>780</v>
      </c>
      <c r="Q2" s="36" t="n">
        <v>0</v>
      </c>
      <c r="R2" s="37">
        <f>IF('Flujo de caja'!$A2="","",'Flujo de caja'!$H2+'Flujo de caja'!$I2)</f>
        <v/>
      </c>
      <c r="S2" s="37">
        <f>IF('Flujo de caja'!$A2="","",'Flujo de caja'!$J2+'Flujo de caja'!$K2+'Flujo de caja'!$L2+'Flujo de caja'!$M2+'Flujo de caja'!$N2+'Flujo de caja'!$Q2)</f>
        <v/>
      </c>
      <c r="T2" s="37">
        <f>IF('Flujo de caja'!$A2="","",'Flujo de caja'!$R2-'Flujo de caja'!$S2)</f>
        <v/>
      </c>
      <c r="U2" s="37">
        <f>IF('Flujo de caja'!$A2="","",'Flujo de caja'!$T2-'Flujo de caja'!$P2)</f>
        <v/>
      </c>
      <c r="V2" s="7">
        <f>IF(OR('Flujo de caja'!$A2="",'Flujo de caja'!$F2=""),"",IF('Flujo de caja'!$H2&gt;='Flujo de caja'!$F2,"Cobrado","Pendiente"))</f>
        <v/>
      </c>
      <c r="W2" s="8" t="inlineStr">
        <is>
          <t>Alta del contrato y constitución de fianza.</t>
        </is>
      </c>
    </row>
    <row r="3">
      <c r="A3" s="2" t="inlineStr">
        <is>
          <t>Febrero 2026</t>
        </is>
      </c>
      <c r="B3" s="35" t="n">
        <v>46058</v>
      </c>
      <c r="C3" s="2" t="inlineStr">
        <is>
          <t>Calle Mayor 12, 3ºB, Madrid · Ref. 1234567VK4713S0001AB</t>
        </is>
      </c>
      <c r="D3" s="2" t="inlineStr">
        <is>
          <t>Patrimonial García López, S.L. · NIF B12345678</t>
        </is>
      </c>
      <c r="E3" s="2" t="inlineStr">
        <is>
          <t>María García · NIF 12345678Z</t>
        </is>
      </c>
      <c r="F3" s="36" t="n">
        <v>1150</v>
      </c>
      <c r="G3" s="5" t="n">
        <v>28</v>
      </c>
      <c r="H3" s="36" t="n">
        <v>1150</v>
      </c>
      <c r="I3" s="36" t="n">
        <v>0</v>
      </c>
      <c r="J3" s="36" t="n">
        <v>75</v>
      </c>
      <c r="K3" s="36" t="n">
        <v>42</v>
      </c>
      <c r="L3" s="36" t="n">
        <v>25</v>
      </c>
      <c r="M3" s="36" t="n">
        <v>0</v>
      </c>
      <c r="N3" s="36" t="n">
        <v>0</v>
      </c>
      <c r="O3" s="36" t="n">
        <v>311</v>
      </c>
      <c r="P3" s="36" t="n">
        <v>780</v>
      </c>
      <c r="Q3" s="36" t="n">
        <v>0</v>
      </c>
      <c r="R3" s="38">
        <f>IF('Flujo de caja'!$A3="","",'Flujo de caja'!$H3+'Flujo de caja'!$I3)</f>
        <v/>
      </c>
      <c r="S3" s="38">
        <f>IF('Flujo de caja'!$A3="","",'Flujo de caja'!$J3+'Flujo de caja'!$K3+'Flujo de caja'!$L3+'Flujo de caja'!$M3+'Flujo de caja'!$N3+'Flujo de caja'!$Q3)</f>
        <v/>
      </c>
      <c r="T3" s="38">
        <f>IF('Flujo de caja'!$A3="","",'Flujo de caja'!$R3-'Flujo de caja'!$S3)</f>
        <v/>
      </c>
      <c r="U3" s="38">
        <f>IF('Flujo de caja'!$A3="","",'Flujo de caja'!$T3-'Flujo de caja'!$P3)</f>
        <v/>
      </c>
      <c r="V3" s="10">
        <f>IF(OR('Flujo de caja'!$A3="",'Flujo de caja'!$F3=""),"",IF('Flujo de caja'!$H3&gt;='Flujo de caja'!$F3,"Cobrado","Pendiente"))</f>
        <v/>
      </c>
      <c r="W3" s="8" t="inlineStr">
        <is>
          <t>Cobro completo.</t>
        </is>
      </c>
    </row>
    <row r="4">
      <c r="A4" s="2" t="inlineStr">
        <is>
          <t>Marzo 2026</t>
        </is>
      </c>
      <c r="B4" s="35" t="n">
        <v>46086</v>
      </c>
      <c r="C4" s="2" t="inlineStr">
        <is>
          <t>Calle Mayor 12, 3ºB, Madrid · Ref. 1234567VK4713S0001AB</t>
        </is>
      </c>
      <c r="D4" s="2" t="inlineStr">
        <is>
          <t>Patrimonial García López, S.L. · NIF B12345678</t>
        </is>
      </c>
      <c r="E4" s="2" t="inlineStr">
        <is>
          <t>María García · NIF 12345678Z</t>
        </is>
      </c>
      <c r="F4" s="36" t="n">
        <v>1150</v>
      </c>
      <c r="G4" s="5" t="n">
        <v>31</v>
      </c>
      <c r="H4" s="36" t="n">
        <v>1150</v>
      </c>
      <c r="I4" s="36" t="n">
        <v>0</v>
      </c>
      <c r="J4" s="36" t="n">
        <v>75</v>
      </c>
      <c r="K4" s="36" t="n">
        <v>42</v>
      </c>
      <c r="L4" s="36" t="n">
        <v>25</v>
      </c>
      <c r="M4" s="36" t="n">
        <v>120</v>
      </c>
      <c r="N4" s="36" t="n">
        <v>0</v>
      </c>
      <c r="O4" s="36" t="n">
        <v>310</v>
      </c>
      <c r="P4" s="36" t="n">
        <v>780</v>
      </c>
      <c r="Q4" s="36" t="n">
        <v>0</v>
      </c>
      <c r="R4" s="37">
        <f>IF('Flujo de caja'!$A4="","",'Flujo de caja'!$H4+'Flujo de caja'!$I4)</f>
        <v/>
      </c>
      <c r="S4" s="37">
        <f>IF('Flujo de caja'!$A4="","",'Flujo de caja'!$J4+'Flujo de caja'!$K4+'Flujo de caja'!$L4+'Flujo de caja'!$M4+'Flujo de caja'!$N4+'Flujo de caja'!$Q4)</f>
        <v/>
      </c>
      <c r="T4" s="37">
        <f>IF('Flujo de caja'!$A4="","",'Flujo de caja'!$R4-'Flujo de caja'!$S4)</f>
        <v/>
      </c>
      <c r="U4" s="37">
        <f>IF('Flujo de caja'!$A4="","",'Flujo de caja'!$T4-'Flujo de caja'!$P4)</f>
        <v/>
      </c>
      <c r="V4" s="7">
        <f>IF(OR('Flujo de caja'!$A4="",'Flujo de caja'!$F4=""),"",IF('Flujo de caja'!$H4&gt;='Flujo de caja'!$F4,"Cobrado","Pendiente"))</f>
        <v/>
      </c>
      <c r="W4" s="8" t="inlineStr">
        <is>
          <t>Revisión de termo eléctrico.</t>
        </is>
      </c>
    </row>
    <row r="5">
      <c r="A5" s="2" t="inlineStr">
        <is>
          <t>Abril 2026</t>
        </is>
      </c>
      <c r="B5" s="35" t="n">
        <v>46117</v>
      </c>
      <c r="C5" s="2" t="inlineStr">
        <is>
          <t>Calle Mayor 12, 3ºB, Madrid · Ref. 1234567VK4713S0001AB</t>
        </is>
      </c>
      <c r="D5" s="2" t="inlineStr">
        <is>
          <t>Patrimonial García López, S.L. · NIF B12345678</t>
        </is>
      </c>
      <c r="E5" s="2" t="inlineStr">
        <is>
          <t>María García · NIF 12345678Z</t>
        </is>
      </c>
      <c r="F5" s="36" t="n">
        <v>1150</v>
      </c>
      <c r="G5" s="5" t="n">
        <v>30</v>
      </c>
      <c r="H5" s="36" t="n">
        <v>1150</v>
      </c>
      <c r="I5" s="36" t="n">
        <v>0</v>
      </c>
      <c r="J5" s="36" t="n">
        <v>75</v>
      </c>
      <c r="K5" s="36" t="n">
        <v>42</v>
      </c>
      <c r="L5" s="36" t="n">
        <v>25</v>
      </c>
      <c r="M5" s="36" t="n">
        <v>35</v>
      </c>
      <c r="N5" s="36" t="n">
        <v>0</v>
      </c>
      <c r="O5" s="36" t="n">
        <v>309</v>
      </c>
      <c r="P5" s="36" t="n">
        <v>780</v>
      </c>
      <c r="Q5" s="36" t="n">
        <v>0</v>
      </c>
      <c r="R5" s="38">
        <f>IF('Flujo de caja'!$A5="","",'Flujo de caja'!$H5+'Flujo de caja'!$I5)</f>
        <v/>
      </c>
      <c r="S5" s="38">
        <f>IF('Flujo de caja'!$A5="","",'Flujo de caja'!$J5+'Flujo de caja'!$K5+'Flujo de caja'!$L5+'Flujo de caja'!$M5+'Flujo de caja'!$N5+'Flujo de caja'!$Q5)</f>
        <v/>
      </c>
      <c r="T5" s="38">
        <f>IF('Flujo de caja'!$A5="","",'Flujo de caja'!$R5-'Flujo de caja'!$S5)</f>
        <v/>
      </c>
      <c r="U5" s="38">
        <f>IF('Flujo de caja'!$A5="","",'Flujo de caja'!$T5-'Flujo de caja'!$P5)</f>
        <v/>
      </c>
      <c r="V5" s="10">
        <f>IF(OR('Flujo de caja'!$A5="",'Flujo de caja'!$F5=""),"",IF('Flujo de caja'!$H5&gt;='Flujo de caja'!$F5,"Cobrado","Pendiente"))</f>
        <v/>
      </c>
      <c r="W5" s="8" t="inlineStr">
        <is>
          <t>Mantenimiento preventivo.</t>
        </is>
      </c>
    </row>
    <row r="6">
      <c r="A6" s="2" t="inlineStr">
        <is>
          <t>Mayo 2026</t>
        </is>
      </c>
      <c r="B6" s="35" t="n">
        <v>46147</v>
      </c>
      <c r="C6" s="2" t="inlineStr">
        <is>
          <t>Calle Mayor 12, 3ºB, Madrid · Ref. 1234567VK4713S0001AB</t>
        </is>
      </c>
      <c r="D6" s="2" t="inlineStr">
        <is>
          <t>Patrimonial García López, S.L. · NIF B12345678</t>
        </is>
      </c>
      <c r="E6" s="2" t="inlineStr">
        <is>
          <t>María García · NIF 12345678Z</t>
        </is>
      </c>
      <c r="F6" s="36" t="n">
        <v>1150</v>
      </c>
      <c r="G6" s="5" t="n">
        <v>31</v>
      </c>
      <c r="H6" s="36" t="n">
        <v>800</v>
      </c>
      <c r="I6" s="36" t="n">
        <v>0</v>
      </c>
      <c r="J6" s="36" t="n">
        <v>75</v>
      </c>
      <c r="K6" s="36" t="n">
        <v>42</v>
      </c>
      <c r="L6" s="36" t="n">
        <v>25</v>
      </c>
      <c r="M6" s="36" t="n">
        <v>60</v>
      </c>
      <c r="N6" s="36" t="n">
        <v>0</v>
      </c>
      <c r="O6" s="36" t="n">
        <v>308</v>
      </c>
      <c r="P6" s="36" t="n">
        <v>780</v>
      </c>
      <c r="Q6" s="36" t="n">
        <v>15</v>
      </c>
      <c r="R6" s="37">
        <f>IF('Flujo de caja'!$A6="","",'Flujo de caja'!$H6+'Flujo de caja'!$I6)</f>
        <v/>
      </c>
      <c r="S6" s="37">
        <f>IF('Flujo de caja'!$A6="","",'Flujo de caja'!$J6+'Flujo de caja'!$K6+'Flujo de caja'!$L6+'Flujo de caja'!$M6+'Flujo de caja'!$N6+'Flujo de caja'!$Q6)</f>
        <v/>
      </c>
      <c r="T6" s="37">
        <f>IF('Flujo de caja'!$A6="","",'Flujo de caja'!$R6-'Flujo de caja'!$S6)</f>
        <v/>
      </c>
      <c r="U6" s="37">
        <f>IF('Flujo de caja'!$A6="","",'Flujo de caja'!$T6-'Flujo de caja'!$P6)</f>
        <v/>
      </c>
      <c r="V6" s="7">
        <f>IF(OR('Flujo de caja'!$A6="",'Flujo de caja'!$F6=""),"",IF('Flujo de caja'!$H6&gt;='Flujo de caja'!$F6,"Cobrado","Pendiente"))</f>
        <v/>
      </c>
      <c r="W6" s="8" t="inlineStr">
        <is>
          <t>Cobro parcial; pendiente 350,00 €.</t>
        </is>
      </c>
    </row>
    <row r="7">
      <c r="A7" s="2" t="inlineStr">
        <is>
          <t>Junio 2026</t>
        </is>
      </c>
      <c r="B7" s="35" t="n">
        <v>46178</v>
      </c>
      <c r="C7" s="2" t="inlineStr">
        <is>
          <t>Calle Mayor 12, 3ºB, Madrid · Ref. 1234567VK4713S0001AB</t>
        </is>
      </c>
      <c r="D7" s="2" t="inlineStr">
        <is>
          <t>Patrimonial García López, S.L. · NIF B12345678</t>
        </is>
      </c>
      <c r="E7" s="2" t="inlineStr">
        <is>
          <t>María García · NIF 12345678Z</t>
        </is>
      </c>
      <c r="F7" s="36" t="n">
        <v>1150</v>
      </c>
      <c r="G7" s="5" t="n">
        <v>30</v>
      </c>
      <c r="H7" s="36" t="n">
        <v>1150</v>
      </c>
      <c r="I7" s="36" t="n">
        <v>0</v>
      </c>
      <c r="J7" s="36" t="n">
        <v>75</v>
      </c>
      <c r="K7" s="36" t="n">
        <v>42</v>
      </c>
      <c r="L7" s="36" t="n">
        <v>25</v>
      </c>
      <c r="M7" s="36" t="n">
        <v>0</v>
      </c>
      <c r="N7" s="36" t="n">
        <v>0</v>
      </c>
      <c r="O7" s="36" t="n">
        <v>307</v>
      </c>
      <c r="P7" s="36" t="n">
        <v>780</v>
      </c>
      <c r="Q7" s="36" t="n">
        <v>0</v>
      </c>
      <c r="R7" s="38">
        <f>IF('Flujo de caja'!$A7="","",'Flujo de caja'!$H7+'Flujo de caja'!$I7)</f>
        <v/>
      </c>
      <c r="S7" s="38">
        <f>IF('Flujo de caja'!$A7="","",'Flujo de caja'!$J7+'Flujo de caja'!$K7+'Flujo de caja'!$L7+'Flujo de caja'!$M7+'Flujo de caja'!$N7+'Flujo de caja'!$Q7)</f>
        <v/>
      </c>
      <c r="T7" s="38">
        <f>IF('Flujo de caja'!$A7="","",'Flujo de caja'!$R7-'Flujo de caja'!$S7)</f>
        <v/>
      </c>
      <c r="U7" s="38">
        <f>IF('Flujo de caja'!$A7="","",'Flujo de caja'!$T7-'Flujo de caja'!$P7)</f>
        <v/>
      </c>
      <c r="V7" s="10">
        <f>IF(OR('Flujo de caja'!$A7="",'Flujo de caja'!$F7=""),"",IF('Flujo de caja'!$H7&gt;='Flujo de caja'!$F7,"Cobrado","Pendiente"))</f>
        <v/>
      </c>
      <c r="W7" s="8" t="inlineStr">
        <is>
          <t>Cobro completo.</t>
        </is>
      </c>
    </row>
    <row r="8">
      <c r="A8" s="2" t="inlineStr">
        <is>
          <t>Julio 2026</t>
        </is>
      </c>
      <c r="B8" s="35" t="n">
        <v>46208</v>
      </c>
      <c r="C8" s="2" t="inlineStr">
        <is>
          <t>Calle Mayor 12, 3ºB, Madrid · Ref. 1234567VK4713S0001AB</t>
        </is>
      </c>
      <c r="D8" s="2" t="inlineStr">
        <is>
          <t>Patrimonial García López, S.L. · NIF B12345678</t>
        </is>
      </c>
      <c r="E8" s="2" t="inlineStr">
        <is>
          <t>María García · NIF 12345678Z</t>
        </is>
      </c>
      <c r="F8" s="36" t="n">
        <v>1150</v>
      </c>
      <c r="G8" s="5" t="n">
        <v>31</v>
      </c>
      <c r="H8" s="36" t="n">
        <v>1150</v>
      </c>
      <c r="I8" s="36" t="n">
        <v>0</v>
      </c>
      <c r="J8" s="36" t="n">
        <v>75</v>
      </c>
      <c r="K8" s="36" t="n">
        <v>42</v>
      </c>
      <c r="L8" s="36" t="n">
        <v>25</v>
      </c>
      <c r="M8" s="36" t="n">
        <v>45</v>
      </c>
      <c r="N8" s="36" t="n">
        <v>18</v>
      </c>
      <c r="O8" s="36" t="n">
        <v>306</v>
      </c>
      <c r="P8" s="36" t="n">
        <v>780</v>
      </c>
      <c r="Q8" s="36" t="n">
        <v>0</v>
      </c>
      <c r="R8" s="37">
        <f>IF('Flujo de caja'!$A8="","",'Flujo de caja'!$H8+'Flujo de caja'!$I8)</f>
        <v/>
      </c>
      <c r="S8" s="37">
        <f>IF('Flujo de caja'!$A8="","",'Flujo de caja'!$J8+'Flujo de caja'!$K8+'Flujo de caja'!$L8+'Flujo de caja'!$M8+'Flujo de caja'!$N8+'Flujo de caja'!$Q8)</f>
        <v/>
      </c>
      <c r="T8" s="37">
        <f>IF('Flujo de caja'!$A8="","",'Flujo de caja'!$R8-'Flujo de caja'!$S8)</f>
        <v/>
      </c>
      <c r="U8" s="37">
        <f>IF('Flujo de caja'!$A8="","",'Flujo de caja'!$T8-'Flujo de caja'!$P8)</f>
        <v/>
      </c>
      <c r="V8" s="7">
        <f>IF(OR('Flujo de caja'!$A8="",'Flujo de caja'!$F8=""),"",IF('Flujo de caja'!$H8&gt;='Flujo de caja'!$F8,"Cobrado","Pendiente"))</f>
        <v/>
      </c>
      <c r="W8" s="8" t="inlineStr">
        <is>
          <t>Suministro extraordinario de agua.</t>
        </is>
      </c>
    </row>
    <row r="9">
      <c r="A9" s="2" t="inlineStr">
        <is>
          <t>Agosto 2026</t>
        </is>
      </c>
      <c r="B9" s="35" t="n">
        <v>46239</v>
      </c>
      <c r="C9" s="2" t="inlineStr">
        <is>
          <t>Calle Mayor 12, 3ºB, Madrid · Ref. 1234567VK4713S0001AB</t>
        </is>
      </c>
      <c r="D9" s="2" t="inlineStr">
        <is>
          <t>Patrimonial García López, S.L. · NIF B12345678</t>
        </is>
      </c>
      <c r="E9" s="2" t="inlineStr">
        <is>
          <t>María García · NIF 12345678Z</t>
        </is>
      </c>
      <c r="F9" s="36" t="n">
        <v>1150</v>
      </c>
      <c r="G9" s="5" t="n">
        <v>31</v>
      </c>
      <c r="H9" s="36" t="n">
        <v>1150</v>
      </c>
      <c r="I9" s="36" t="n">
        <v>0</v>
      </c>
      <c r="J9" s="36" t="n">
        <v>75</v>
      </c>
      <c r="K9" s="36" t="n">
        <v>42</v>
      </c>
      <c r="L9" s="36" t="n">
        <v>25</v>
      </c>
      <c r="M9" s="36" t="n">
        <v>180</v>
      </c>
      <c r="N9" s="36" t="n">
        <v>0</v>
      </c>
      <c r="O9" s="36" t="n">
        <v>305</v>
      </c>
      <c r="P9" s="36" t="n">
        <v>780</v>
      </c>
      <c r="Q9" s="36" t="n">
        <v>0</v>
      </c>
      <c r="R9" s="38">
        <f>IF('Flujo de caja'!$A9="","",'Flujo de caja'!$H9+'Flujo de caja'!$I9)</f>
        <v/>
      </c>
      <c r="S9" s="38">
        <f>IF('Flujo de caja'!$A9="","",'Flujo de caja'!$J9+'Flujo de caja'!$K9+'Flujo de caja'!$L9+'Flujo de caja'!$M9+'Flujo de caja'!$N9+'Flujo de caja'!$Q9)</f>
        <v/>
      </c>
      <c r="T9" s="38">
        <f>IF('Flujo de caja'!$A9="","",'Flujo de caja'!$R9-'Flujo de caja'!$S9)</f>
        <v/>
      </c>
      <c r="U9" s="38">
        <f>IF('Flujo de caja'!$A9="","",'Flujo de caja'!$T9-'Flujo de caja'!$P9)</f>
        <v/>
      </c>
      <c r="V9" s="10">
        <f>IF(OR('Flujo de caja'!$A9="",'Flujo de caja'!$F9=""),"",IF('Flujo de caja'!$H9&gt;='Flujo de caja'!$F9,"Cobrado","Pendiente"))</f>
        <v/>
      </c>
      <c r="W9" s="8" t="inlineStr">
        <is>
          <t>Reparación de persiana y pintura.</t>
        </is>
      </c>
    </row>
    <row r="10">
      <c r="A10" s="2" t="inlineStr">
        <is>
          <t>Septiembre 2026</t>
        </is>
      </c>
      <c r="B10" s="35" t="n">
        <v>46270</v>
      </c>
      <c r="C10" s="2" t="inlineStr">
        <is>
          <t>Calle Mayor 12, 3ºB, Madrid · Ref. 1234567VK4713S0001AB</t>
        </is>
      </c>
      <c r="D10" s="2" t="inlineStr">
        <is>
          <t>Patrimonial García López, S.L. · NIF B12345678</t>
        </is>
      </c>
      <c r="E10" s="2" t="inlineStr">
        <is>
          <t>María García · NIF 12345678Z</t>
        </is>
      </c>
      <c r="F10" s="36" t="n">
        <v>1150</v>
      </c>
      <c r="G10" s="5" t="n">
        <v>30</v>
      </c>
      <c r="H10" s="36" t="n">
        <v>1150</v>
      </c>
      <c r="I10" s="36" t="n">
        <v>0</v>
      </c>
      <c r="J10" s="36" t="n">
        <v>75</v>
      </c>
      <c r="K10" s="36" t="n">
        <v>42</v>
      </c>
      <c r="L10" s="36" t="n">
        <v>25</v>
      </c>
      <c r="M10" s="36" t="n">
        <v>25</v>
      </c>
      <c r="N10" s="36" t="n">
        <v>0</v>
      </c>
      <c r="O10" s="36" t="n">
        <v>304</v>
      </c>
      <c r="P10" s="36" t="n">
        <v>780</v>
      </c>
      <c r="Q10" s="36" t="n">
        <v>0</v>
      </c>
      <c r="R10" s="37">
        <f>IF('Flujo de caja'!$A10="","",'Flujo de caja'!$H10+'Flujo de caja'!$I10)</f>
        <v/>
      </c>
      <c r="S10" s="37">
        <f>IF('Flujo de caja'!$A10="","",'Flujo de caja'!$J10+'Flujo de caja'!$K10+'Flujo de caja'!$L10+'Flujo de caja'!$M10+'Flujo de caja'!$N10+'Flujo de caja'!$Q10)</f>
        <v/>
      </c>
      <c r="T10" s="37">
        <f>IF('Flujo de caja'!$A10="","",'Flujo de caja'!$R10-'Flujo de caja'!$S10)</f>
        <v/>
      </c>
      <c r="U10" s="37">
        <f>IF('Flujo de caja'!$A10="","",'Flujo de caja'!$T10-'Flujo de caja'!$P10)</f>
        <v/>
      </c>
      <c r="V10" s="7">
        <f>IF(OR('Flujo de caja'!$A10="",'Flujo de caja'!$F10=""),"",IF('Flujo de caja'!$H10&gt;='Flujo de caja'!$F10,"Cobrado","Pendiente"))</f>
        <v/>
      </c>
      <c r="W10" s="8" t="inlineStr">
        <is>
          <t>Mantenimiento menor.</t>
        </is>
      </c>
    </row>
    <row r="11">
      <c r="A11" s="2" t="inlineStr">
        <is>
          <t>Octubre 2026</t>
        </is>
      </c>
      <c r="B11" s="35" t="n">
        <v>46300</v>
      </c>
      <c r="C11" s="2" t="inlineStr">
        <is>
          <t>Calle Mayor 12, 3ºB, Madrid · Ref. 1234567VK4713S0001AB</t>
        </is>
      </c>
      <c r="D11" s="2" t="inlineStr">
        <is>
          <t>Patrimonial García López, S.L. · NIF B12345678</t>
        </is>
      </c>
      <c r="E11" s="2" t="inlineStr">
        <is>
          <t>María García · NIF 12345678Z</t>
        </is>
      </c>
      <c r="F11" s="36" t="n">
        <v>1150</v>
      </c>
      <c r="G11" s="5" t="n">
        <v>31</v>
      </c>
      <c r="H11" s="36" t="n">
        <v>1150</v>
      </c>
      <c r="I11" s="36" t="n">
        <v>0</v>
      </c>
      <c r="J11" s="36" t="n">
        <v>75</v>
      </c>
      <c r="K11" s="36" t="n">
        <v>42</v>
      </c>
      <c r="L11" s="36" t="n">
        <v>25</v>
      </c>
      <c r="M11" s="36" t="n">
        <v>90</v>
      </c>
      <c r="N11" s="36" t="n">
        <v>0</v>
      </c>
      <c r="O11" s="36" t="n">
        <v>303</v>
      </c>
      <c r="P11" s="36" t="n">
        <v>780</v>
      </c>
      <c r="Q11" s="36" t="n">
        <v>10</v>
      </c>
      <c r="R11" s="38">
        <f>IF('Flujo de caja'!$A11="","",'Flujo de caja'!$H11+'Flujo de caja'!$I11)</f>
        <v/>
      </c>
      <c r="S11" s="38">
        <f>IF('Flujo de caja'!$A11="","",'Flujo de caja'!$J11+'Flujo de caja'!$K11+'Flujo de caja'!$L11+'Flujo de caja'!$M11+'Flujo de caja'!$N11+'Flujo de caja'!$Q11)</f>
        <v/>
      </c>
      <c r="T11" s="38">
        <f>IF('Flujo de caja'!$A11="","",'Flujo de caja'!$R11-'Flujo de caja'!$S11)</f>
        <v/>
      </c>
      <c r="U11" s="38">
        <f>IF('Flujo de caja'!$A11="","",'Flujo de caja'!$T11-'Flujo de caja'!$P11)</f>
        <v/>
      </c>
      <c r="V11" s="10">
        <f>IF(OR('Flujo de caja'!$A11="",'Flujo de caja'!$F11=""),"",IF('Flujo de caja'!$H11&gt;='Flujo de caja'!$F11,"Cobrado","Pendiente"))</f>
        <v/>
      </c>
      <c r="W11" s="8" t="inlineStr">
        <is>
          <t>Ajuste de gastos de comunidad.</t>
        </is>
      </c>
    </row>
    <row r="12">
      <c r="A12" s="2" t="n"/>
      <c r="B12" s="35" t="n"/>
      <c r="C12" s="2" t="n"/>
      <c r="D12" s="2" t="n"/>
      <c r="E12" s="2" t="n"/>
      <c r="F12" s="36" t="n"/>
      <c r="G12" s="5" t="n"/>
      <c r="H12" s="36" t="n"/>
      <c r="I12" s="36" t="n"/>
      <c r="J12" s="36" t="n"/>
      <c r="K12" s="36" t="n"/>
      <c r="L12" s="36" t="n"/>
      <c r="M12" s="36" t="n"/>
      <c r="N12" s="36" t="n"/>
      <c r="O12" s="36" t="n"/>
      <c r="P12" s="36" t="n"/>
      <c r="Q12" s="36" t="n"/>
      <c r="R12" s="37">
        <f>IF('Flujo de caja'!$A12="","",'Flujo de caja'!$H12+'Flujo de caja'!$I12)</f>
        <v/>
      </c>
      <c r="S12" s="37">
        <f>IF('Flujo de caja'!$A12="","",'Flujo de caja'!$J12+'Flujo de caja'!$K12+'Flujo de caja'!$L12+'Flujo de caja'!$M12+'Flujo de caja'!$N12+'Flujo de caja'!$Q12)</f>
        <v/>
      </c>
      <c r="T12" s="37">
        <f>IF('Flujo de caja'!$A12="","",'Flujo de caja'!$R12-'Flujo de caja'!$S12)</f>
        <v/>
      </c>
      <c r="U12" s="37">
        <f>IF('Flujo de caja'!$A12="","",'Flujo de caja'!$T12-'Flujo de caja'!$P12)</f>
        <v/>
      </c>
      <c r="V12" s="7">
        <f>IF(OR('Flujo de caja'!$A12="",'Flujo de caja'!$F12=""),"",IF('Flujo de caja'!$H12&gt;='Flujo de caja'!$F12,"Cobrado","Pendiente"))</f>
        <v/>
      </c>
      <c r="W12" s="8" t="n"/>
    </row>
    <row r="13">
      <c r="A13" s="2" t="n"/>
      <c r="B13" s="35" t="n"/>
      <c r="C13" s="2" t="n"/>
      <c r="D13" s="2" t="n"/>
      <c r="E13" s="2" t="n"/>
      <c r="F13" s="36" t="n"/>
      <c r="G13" s="5" t="n"/>
      <c r="H13" s="36" t="n"/>
      <c r="I13" s="36" t="n"/>
      <c r="J13" s="36" t="n"/>
      <c r="K13" s="36" t="n"/>
      <c r="L13" s="36" t="n"/>
      <c r="M13" s="36" t="n"/>
      <c r="N13" s="36" t="n"/>
      <c r="O13" s="36" t="n"/>
      <c r="P13" s="36" t="n"/>
      <c r="Q13" s="36" t="n"/>
      <c r="R13" s="38">
        <f>IF('Flujo de caja'!$A13="","",'Flujo de caja'!$H13+'Flujo de caja'!$I13)</f>
        <v/>
      </c>
      <c r="S13" s="38">
        <f>IF('Flujo de caja'!$A13="","",'Flujo de caja'!$J13+'Flujo de caja'!$K13+'Flujo de caja'!$L13+'Flujo de caja'!$M13+'Flujo de caja'!$N13+'Flujo de caja'!$Q13)</f>
        <v/>
      </c>
      <c r="T13" s="38">
        <f>IF('Flujo de caja'!$A13="","",'Flujo de caja'!$R13-'Flujo de caja'!$S13)</f>
        <v/>
      </c>
      <c r="U13" s="38">
        <f>IF('Flujo de caja'!$A13="","",'Flujo de caja'!$T13-'Flujo de caja'!$P13)</f>
        <v/>
      </c>
      <c r="V13" s="10">
        <f>IF(OR('Flujo de caja'!$A13="",'Flujo de caja'!$F13=""),"",IF('Flujo de caja'!$H13&gt;='Flujo de caja'!$F13,"Cobrado","Pendiente"))</f>
        <v/>
      </c>
      <c r="W13" s="8" t="n"/>
    </row>
    <row r="14">
      <c r="A14" s="2" t="n"/>
      <c r="B14" s="35" t="n"/>
      <c r="C14" s="2" t="n"/>
      <c r="D14" s="2" t="n"/>
      <c r="E14" s="2" t="n"/>
      <c r="F14" s="36" t="n"/>
      <c r="G14" s="5" t="n"/>
      <c r="H14" s="36" t="n"/>
      <c r="I14" s="36" t="n"/>
      <c r="J14" s="36" t="n"/>
      <c r="K14" s="36" t="n"/>
      <c r="L14" s="36" t="n"/>
      <c r="M14" s="36" t="n"/>
      <c r="N14" s="36" t="n"/>
      <c r="O14" s="36" t="n"/>
      <c r="P14" s="36" t="n"/>
      <c r="Q14" s="36" t="n"/>
      <c r="R14" s="37">
        <f>IF('Flujo de caja'!$A14="","",'Flujo de caja'!$H14+'Flujo de caja'!$I14)</f>
        <v/>
      </c>
      <c r="S14" s="37">
        <f>IF('Flujo de caja'!$A14="","",'Flujo de caja'!$J14+'Flujo de caja'!$K14+'Flujo de caja'!$L14+'Flujo de caja'!$M14+'Flujo de caja'!$N14+'Flujo de caja'!$Q14)</f>
        <v/>
      </c>
      <c r="T14" s="37">
        <f>IF('Flujo de caja'!$A14="","",'Flujo de caja'!$R14-'Flujo de caja'!$S14)</f>
        <v/>
      </c>
      <c r="U14" s="37">
        <f>IF('Flujo de caja'!$A14="","",'Flujo de caja'!$T14-'Flujo de caja'!$P14)</f>
        <v/>
      </c>
      <c r="V14" s="7">
        <f>IF(OR('Flujo de caja'!$A14="",'Flujo de caja'!$F14=""),"",IF('Flujo de caja'!$H14&gt;='Flujo de caja'!$F14,"Cobrado","Pendiente"))</f>
        <v/>
      </c>
      <c r="W14" s="8" t="n"/>
    </row>
    <row r="15">
      <c r="A15" s="2" t="n"/>
      <c r="B15" s="35" t="n"/>
      <c r="C15" s="2" t="n"/>
      <c r="D15" s="2" t="n"/>
      <c r="E15" s="2" t="n"/>
      <c r="F15" s="36" t="n"/>
      <c r="G15" s="5" t="n"/>
      <c r="H15" s="36" t="n"/>
      <c r="I15" s="36" t="n"/>
      <c r="J15" s="36" t="n"/>
      <c r="K15" s="36" t="n"/>
      <c r="L15" s="36" t="n"/>
      <c r="M15" s="36" t="n"/>
      <c r="N15" s="36" t="n"/>
      <c r="O15" s="36" t="n"/>
      <c r="P15" s="36" t="n"/>
      <c r="Q15" s="36" t="n"/>
      <c r="R15" s="38">
        <f>IF('Flujo de caja'!$A15="","",'Flujo de caja'!$H15+'Flujo de caja'!$I15)</f>
        <v/>
      </c>
      <c r="S15" s="38">
        <f>IF('Flujo de caja'!$A15="","",'Flujo de caja'!$J15+'Flujo de caja'!$K15+'Flujo de caja'!$L15+'Flujo de caja'!$M15+'Flujo de caja'!$N15+'Flujo de caja'!$Q15)</f>
        <v/>
      </c>
      <c r="T15" s="38">
        <f>IF('Flujo de caja'!$A15="","",'Flujo de caja'!$R15-'Flujo de caja'!$S15)</f>
        <v/>
      </c>
      <c r="U15" s="38">
        <f>IF('Flujo de caja'!$A15="","",'Flujo de caja'!$T15-'Flujo de caja'!$P15)</f>
        <v/>
      </c>
      <c r="V15" s="10">
        <f>IF(OR('Flujo de caja'!$A15="",'Flujo de caja'!$F15=""),"",IF('Flujo de caja'!$H15&gt;='Flujo de caja'!$F15,"Cobrado","Pendiente"))</f>
        <v/>
      </c>
      <c r="W15" s="8" t="n"/>
    </row>
    <row r="16">
      <c r="A16" s="2" t="n"/>
      <c r="B16" s="35" t="n"/>
      <c r="C16" s="2" t="n"/>
      <c r="D16" s="2" t="n"/>
      <c r="E16" s="2" t="n"/>
      <c r="F16" s="36" t="n"/>
      <c r="G16" s="5" t="n"/>
      <c r="H16" s="36" t="n"/>
      <c r="I16" s="36" t="n"/>
      <c r="J16" s="36" t="n"/>
      <c r="K16" s="36" t="n"/>
      <c r="L16" s="36" t="n"/>
      <c r="M16" s="36" t="n"/>
      <c r="N16" s="36" t="n"/>
      <c r="O16" s="36" t="n"/>
      <c r="P16" s="36" t="n"/>
      <c r="Q16" s="36" t="n"/>
      <c r="R16" s="37">
        <f>IF('Flujo de caja'!$A16="","",'Flujo de caja'!$H16+'Flujo de caja'!$I16)</f>
        <v/>
      </c>
      <c r="S16" s="37">
        <f>IF('Flujo de caja'!$A16="","",'Flujo de caja'!$J16+'Flujo de caja'!$K16+'Flujo de caja'!$L16+'Flujo de caja'!$M16+'Flujo de caja'!$N16+'Flujo de caja'!$Q16)</f>
        <v/>
      </c>
      <c r="T16" s="37">
        <f>IF('Flujo de caja'!$A16="","",'Flujo de caja'!$R16-'Flujo de caja'!$S16)</f>
        <v/>
      </c>
      <c r="U16" s="37">
        <f>IF('Flujo de caja'!$A16="","",'Flujo de caja'!$T16-'Flujo de caja'!$P16)</f>
        <v/>
      </c>
      <c r="V16" s="7">
        <f>IF(OR('Flujo de caja'!$A16="",'Flujo de caja'!$F16=""),"",IF('Flujo de caja'!$H16&gt;='Flujo de caja'!$F16,"Cobrado","Pendiente"))</f>
        <v/>
      </c>
      <c r="W16" s="8" t="n"/>
    </row>
    <row r="17">
      <c r="A17" s="2" t="n"/>
      <c r="B17" s="35" t="n"/>
      <c r="C17" s="2" t="n"/>
      <c r="D17" s="2" t="n"/>
      <c r="E17" s="2" t="n"/>
      <c r="F17" s="36" t="n"/>
      <c r="G17" s="5" t="n"/>
      <c r="H17" s="36" t="n"/>
      <c r="I17" s="36" t="n"/>
      <c r="J17" s="36" t="n"/>
      <c r="K17" s="36" t="n"/>
      <c r="L17" s="36" t="n"/>
      <c r="M17" s="36" t="n"/>
      <c r="N17" s="36" t="n"/>
      <c r="O17" s="36" t="n"/>
      <c r="P17" s="36" t="n"/>
      <c r="Q17" s="36" t="n"/>
      <c r="R17" s="38">
        <f>IF('Flujo de caja'!$A17="","",'Flujo de caja'!$H17+'Flujo de caja'!$I17)</f>
        <v/>
      </c>
      <c r="S17" s="38">
        <f>IF('Flujo de caja'!$A17="","",'Flujo de caja'!$J17+'Flujo de caja'!$K17+'Flujo de caja'!$L17+'Flujo de caja'!$M17+'Flujo de caja'!$N17+'Flujo de caja'!$Q17)</f>
        <v/>
      </c>
      <c r="T17" s="38">
        <f>IF('Flujo de caja'!$A17="","",'Flujo de caja'!$R17-'Flujo de caja'!$S17)</f>
        <v/>
      </c>
      <c r="U17" s="38">
        <f>IF('Flujo de caja'!$A17="","",'Flujo de caja'!$T17-'Flujo de caja'!$P17)</f>
        <v/>
      </c>
      <c r="V17" s="10">
        <f>IF(OR('Flujo de caja'!$A17="",'Flujo de caja'!$F17=""),"",IF('Flujo de caja'!$H17&gt;='Flujo de caja'!$F17,"Cobrado","Pendiente"))</f>
        <v/>
      </c>
      <c r="W17" s="8" t="n"/>
    </row>
    <row r="18">
      <c r="A18" s="2" t="n"/>
      <c r="B18" s="35" t="n"/>
      <c r="C18" s="2" t="n"/>
      <c r="D18" s="2" t="n"/>
      <c r="E18" s="2" t="n"/>
      <c r="F18" s="36" t="n"/>
      <c r="G18" s="5" t="n"/>
      <c r="H18" s="36" t="n"/>
      <c r="I18" s="36" t="n"/>
      <c r="J18" s="36" t="n"/>
      <c r="K18" s="36" t="n"/>
      <c r="L18" s="36" t="n"/>
      <c r="M18" s="36" t="n"/>
      <c r="N18" s="36" t="n"/>
      <c r="O18" s="36" t="n"/>
      <c r="P18" s="36" t="n"/>
      <c r="Q18" s="36" t="n"/>
      <c r="R18" s="37">
        <f>IF('Flujo de caja'!$A18="","",'Flujo de caja'!$H18+'Flujo de caja'!$I18)</f>
        <v/>
      </c>
      <c r="S18" s="37">
        <f>IF('Flujo de caja'!$A18="","",'Flujo de caja'!$J18+'Flujo de caja'!$K18+'Flujo de caja'!$L18+'Flujo de caja'!$M18+'Flujo de caja'!$N18+'Flujo de caja'!$Q18)</f>
        <v/>
      </c>
      <c r="T18" s="37">
        <f>IF('Flujo de caja'!$A18="","",'Flujo de caja'!$R18-'Flujo de caja'!$S18)</f>
        <v/>
      </c>
      <c r="U18" s="37">
        <f>IF('Flujo de caja'!$A18="","",'Flujo de caja'!$T18-'Flujo de caja'!$P18)</f>
        <v/>
      </c>
      <c r="V18" s="7">
        <f>IF(OR('Flujo de caja'!$A18="",'Flujo de caja'!$F18=""),"",IF('Flujo de caja'!$H18&gt;='Flujo de caja'!$F18,"Cobrado","Pendiente"))</f>
        <v/>
      </c>
      <c r="W18" s="8" t="n"/>
    </row>
    <row r="19">
      <c r="A19" s="2" t="n"/>
      <c r="B19" s="35" t="n"/>
      <c r="C19" s="2" t="n"/>
      <c r="D19" s="2" t="n"/>
      <c r="E19" s="2" t="n"/>
      <c r="F19" s="36" t="n"/>
      <c r="G19" s="5" t="n"/>
      <c r="H19" s="36" t="n"/>
      <c r="I19" s="36" t="n"/>
      <c r="J19" s="36" t="n"/>
      <c r="K19" s="36" t="n"/>
      <c r="L19" s="36" t="n"/>
      <c r="M19" s="36" t="n"/>
      <c r="N19" s="36" t="n"/>
      <c r="O19" s="36" t="n"/>
      <c r="P19" s="36" t="n"/>
      <c r="Q19" s="36" t="n"/>
      <c r="R19" s="38">
        <f>IF('Flujo de caja'!$A19="","",'Flujo de caja'!$H19+'Flujo de caja'!$I19)</f>
        <v/>
      </c>
      <c r="S19" s="38">
        <f>IF('Flujo de caja'!$A19="","",'Flujo de caja'!$J19+'Flujo de caja'!$K19+'Flujo de caja'!$L19+'Flujo de caja'!$M19+'Flujo de caja'!$N19+'Flujo de caja'!$Q19)</f>
        <v/>
      </c>
      <c r="T19" s="38">
        <f>IF('Flujo de caja'!$A19="","",'Flujo de caja'!$R19-'Flujo de caja'!$S19)</f>
        <v/>
      </c>
      <c r="U19" s="38">
        <f>IF('Flujo de caja'!$A19="","",'Flujo de caja'!$T19-'Flujo de caja'!$P19)</f>
        <v/>
      </c>
      <c r="V19" s="10">
        <f>IF(OR('Flujo de caja'!$A19="",'Flujo de caja'!$F19=""),"",IF('Flujo de caja'!$H19&gt;='Flujo de caja'!$F19,"Cobrado","Pendiente"))</f>
        <v/>
      </c>
      <c r="W19" s="8" t="n"/>
    </row>
    <row r="20">
      <c r="A20" s="2" t="n"/>
      <c r="B20" s="35" t="n"/>
      <c r="C20" s="2" t="n"/>
      <c r="D20" s="2" t="n"/>
      <c r="E20" s="2" t="n"/>
      <c r="F20" s="36" t="n"/>
      <c r="G20" s="5" t="n"/>
      <c r="H20" s="36" t="n"/>
      <c r="I20" s="36" t="n"/>
      <c r="J20" s="36" t="n"/>
      <c r="K20" s="36" t="n"/>
      <c r="L20" s="36" t="n"/>
      <c r="M20" s="36" t="n"/>
      <c r="N20" s="36" t="n"/>
      <c r="O20" s="36" t="n"/>
      <c r="P20" s="36" t="n"/>
      <c r="Q20" s="36" t="n"/>
      <c r="R20" s="37">
        <f>IF('Flujo de caja'!$A20="","",'Flujo de caja'!$H20+'Flujo de caja'!$I20)</f>
        <v/>
      </c>
      <c r="S20" s="37">
        <f>IF('Flujo de caja'!$A20="","",'Flujo de caja'!$J20+'Flujo de caja'!$K20+'Flujo de caja'!$L20+'Flujo de caja'!$M20+'Flujo de caja'!$N20+'Flujo de caja'!$Q20)</f>
        <v/>
      </c>
      <c r="T20" s="37">
        <f>IF('Flujo de caja'!$A20="","",'Flujo de caja'!$R20-'Flujo de caja'!$S20)</f>
        <v/>
      </c>
      <c r="U20" s="37">
        <f>IF('Flujo de caja'!$A20="","",'Flujo de caja'!$T20-'Flujo de caja'!$P20)</f>
        <v/>
      </c>
      <c r="V20" s="7">
        <f>IF(OR('Flujo de caja'!$A20="",'Flujo de caja'!$F20=""),"",IF('Flujo de caja'!$H20&gt;='Flujo de caja'!$F20,"Cobrado","Pendiente"))</f>
        <v/>
      </c>
      <c r="W20" s="8" t="n"/>
    </row>
    <row r="21">
      <c r="A21" s="2" t="n"/>
      <c r="B21" s="35" t="n"/>
      <c r="C21" s="2" t="n"/>
      <c r="D21" s="2" t="n"/>
      <c r="E21" s="2" t="n"/>
      <c r="F21" s="36" t="n"/>
      <c r="G21" s="5" t="n"/>
      <c r="H21" s="36" t="n"/>
      <c r="I21" s="36" t="n"/>
      <c r="J21" s="36" t="n"/>
      <c r="K21" s="36" t="n"/>
      <c r="L21" s="36" t="n"/>
      <c r="M21" s="36" t="n"/>
      <c r="N21" s="36" t="n"/>
      <c r="O21" s="36" t="n"/>
      <c r="P21" s="36" t="n"/>
      <c r="Q21" s="36" t="n"/>
      <c r="R21" s="38">
        <f>IF('Flujo de caja'!$A21="","",'Flujo de caja'!$H21+'Flujo de caja'!$I21)</f>
        <v/>
      </c>
      <c r="S21" s="38">
        <f>IF('Flujo de caja'!$A21="","",'Flujo de caja'!$J21+'Flujo de caja'!$K21+'Flujo de caja'!$L21+'Flujo de caja'!$M21+'Flujo de caja'!$N21+'Flujo de caja'!$Q21)</f>
        <v/>
      </c>
      <c r="T21" s="38">
        <f>IF('Flujo de caja'!$A21="","",'Flujo de caja'!$R21-'Flujo de caja'!$S21)</f>
        <v/>
      </c>
      <c r="U21" s="38">
        <f>IF('Flujo de caja'!$A21="","",'Flujo de caja'!$T21-'Flujo de caja'!$P21)</f>
        <v/>
      </c>
      <c r="V21" s="10">
        <f>IF(OR('Flujo de caja'!$A21="",'Flujo de caja'!$F21=""),"",IF('Flujo de caja'!$H21&gt;='Flujo de caja'!$F21,"Cobrado","Pendiente"))</f>
        <v/>
      </c>
      <c r="W21" s="8" t="n"/>
    </row>
    <row r="22">
      <c r="A22" s="2" t="n"/>
      <c r="B22" s="35" t="n"/>
      <c r="C22" s="2" t="n"/>
      <c r="D22" s="2" t="n"/>
      <c r="E22" s="2" t="n"/>
      <c r="F22" s="36" t="n"/>
      <c r="G22" s="5" t="n"/>
      <c r="H22" s="36" t="n"/>
      <c r="I22" s="36" t="n"/>
      <c r="J22" s="36" t="n"/>
      <c r="K22" s="36" t="n"/>
      <c r="L22" s="36" t="n"/>
      <c r="M22" s="36" t="n"/>
      <c r="N22" s="36" t="n"/>
      <c r="O22" s="36" t="n"/>
      <c r="P22" s="36" t="n"/>
      <c r="Q22" s="36" t="n"/>
      <c r="R22" s="37">
        <f>IF('Flujo de caja'!$A22="","",'Flujo de caja'!$H22+'Flujo de caja'!$I22)</f>
        <v/>
      </c>
      <c r="S22" s="37">
        <f>IF('Flujo de caja'!$A22="","",'Flujo de caja'!$J22+'Flujo de caja'!$K22+'Flujo de caja'!$L22+'Flujo de caja'!$M22+'Flujo de caja'!$N22+'Flujo de caja'!$Q22)</f>
        <v/>
      </c>
      <c r="T22" s="37">
        <f>IF('Flujo de caja'!$A22="","",'Flujo de caja'!$R22-'Flujo de caja'!$S22)</f>
        <v/>
      </c>
      <c r="U22" s="37">
        <f>IF('Flujo de caja'!$A22="","",'Flujo de caja'!$T22-'Flujo de caja'!$P22)</f>
        <v/>
      </c>
      <c r="V22" s="7">
        <f>IF(OR('Flujo de caja'!$A22="",'Flujo de caja'!$F22=""),"",IF('Flujo de caja'!$H22&gt;='Flujo de caja'!$F22,"Cobrado","Pendiente"))</f>
        <v/>
      </c>
      <c r="W22" s="8" t="n"/>
    </row>
    <row r="23">
      <c r="A23" s="2" t="n"/>
      <c r="B23" s="35" t="n"/>
      <c r="C23" s="2" t="n"/>
      <c r="D23" s="2" t="n"/>
      <c r="E23" s="2" t="n"/>
      <c r="F23" s="36" t="n"/>
      <c r="G23" s="5" t="n"/>
      <c r="H23" s="36" t="n"/>
      <c r="I23" s="36" t="n"/>
      <c r="J23" s="36" t="n"/>
      <c r="K23" s="36" t="n"/>
      <c r="L23" s="36" t="n"/>
      <c r="M23" s="36" t="n"/>
      <c r="N23" s="36" t="n"/>
      <c r="O23" s="36" t="n"/>
      <c r="P23" s="36" t="n"/>
      <c r="Q23" s="36" t="n"/>
      <c r="R23" s="38">
        <f>IF('Flujo de caja'!$A23="","",'Flujo de caja'!$H23+'Flujo de caja'!$I23)</f>
        <v/>
      </c>
      <c r="S23" s="38">
        <f>IF('Flujo de caja'!$A23="","",'Flujo de caja'!$J23+'Flujo de caja'!$K23+'Flujo de caja'!$L23+'Flujo de caja'!$M23+'Flujo de caja'!$N23+'Flujo de caja'!$Q23)</f>
        <v/>
      </c>
      <c r="T23" s="38">
        <f>IF('Flujo de caja'!$A23="","",'Flujo de caja'!$R23-'Flujo de caja'!$S23)</f>
        <v/>
      </c>
      <c r="U23" s="38">
        <f>IF('Flujo de caja'!$A23="","",'Flujo de caja'!$T23-'Flujo de caja'!$P23)</f>
        <v/>
      </c>
      <c r="V23" s="10">
        <f>IF(OR('Flujo de caja'!$A23="",'Flujo de caja'!$F23=""),"",IF('Flujo de caja'!$H23&gt;='Flujo de caja'!$F23,"Cobrado","Pendiente"))</f>
        <v/>
      </c>
      <c r="W23" s="8" t="n"/>
    </row>
    <row r="24">
      <c r="A24" s="2" t="n"/>
      <c r="B24" s="35" t="n"/>
      <c r="C24" s="2" t="n"/>
      <c r="D24" s="2" t="n"/>
      <c r="E24" s="2" t="n"/>
      <c r="F24" s="36" t="n"/>
      <c r="G24" s="5" t="n"/>
      <c r="H24" s="36" t="n"/>
      <c r="I24" s="36" t="n"/>
      <c r="J24" s="36" t="n"/>
      <c r="K24" s="36" t="n"/>
      <c r="L24" s="36" t="n"/>
      <c r="M24" s="36" t="n"/>
      <c r="N24" s="36" t="n"/>
      <c r="O24" s="36" t="n"/>
      <c r="P24" s="36" t="n"/>
      <c r="Q24" s="36" t="n"/>
      <c r="R24" s="37">
        <f>IF('Flujo de caja'!$A24="","",'Flujo de caja'!$H24+'Flujo de caja'!$I24)</f>
        <v/>
      </c>
      <c r="S24" s="37">
        <f>IF('Flujo de caja'!$A24="","",'Flujo de caja'!$J24+'Flujo de caja'!$K24+'Flujo de caja'!$L24+'Flujo de caja'!$M24+'Flujo de caja'!$N24+'Flujo de caja'!$Q24)</f>
        <v/>
      </c>
      <c r="T24" s="37">
        <f>IF('Flujo de caja'!$A24="","",'Flujo de caja'!$R24-'Flujo de caja'!$S24)</f>
        <v/>
      </c>
      <c r="U24" s="37">
        <f>IF('Flujo de caja'!$A24="","",'Flujo de caja'!$T24-'Flujo de caja'!$P24)</f>
        <v/>
      </c>
      <c r="V24" s="7">
        <f>IF(OR('Flujo de caja'!$A24="",'Flujo de caja'!$F24=""),"",IF('Flujo de caja'!$H24&gt;='Flujo de caja'!$F24,"Cobrado","Pendiente"))</f>
        <v/>
      </c>
      <c r="W24" s="8" t="n"/>
    </row>
    <row r="25">
      <c r="A25" s="2" t="n"/>
      <c r="B25" s="35" t="n"/>
      <c r="C25" s="2" t="n"/>
      <c r="D25" s="2" t="n"/>
      <c r="E25" s="2" t="n"/>
      <c r="F25" s="36" t="n"/>
      <c r="G25" s="5" t="n"/>
      <c r="H25" s="36" t="n"/>
      <c r="I25" s="36" t="n"/>
      <c r="J25" s="36" t="n"/>
      <c r="K25" s="36" t="n"/>
      <c r="L25" s="36" t="n"/>
      <c r="M25" s="36" t="n"/>
      <c r="N25" s="36" t="n"/>
      <c r="O25" s="36" t="n"/>
      <c r="P25" s="36" t="n"/>
      <c r="Q25" s="36" t="n"/>
      <c r="R25" s="38">
        <f>IF('Flujo de caja'!$A25="","",'Flujo de caja'!$H25+'Flujo de caja'!$I25)</f>
        <v/>
      </c>
      <c r="S25" s="38">
        <f>IF('Flujo de caja'!$A25="","",'Flujo de caja'!$J25+'Flujo de caja'!$K25+'Flujo de caja'!$L25+'Flujo de caja'!$M25+'Flujo de caja'!$N25+'Flujo de caja'!$Q25)</f>
        <v/>
      </c>
      <c r="T25" s="38">
        <f>IF('Flujo de caja'!$A25="","",'Flujo de caja'!$R25-'Flujo de caja'!$S25)</f>
        <v/>
      </c>
      <c r="U25" s="38">
        <f>IF('Flujo de caja'!$A25="","",'Flujo de caja'!$T25-'Flujo de caja'!$P25)</f>
        <v/>
      </c>
      <c r="V25" s="10">
        <f>IF(OR('Flujo de caja'!$A25="",'Flujo de caja'!$F25=""),"",IF('Flujo de caja'!$H25&gt;='Flujo de caja'!$F25,"Cobrado","Pendiente"))</f>
        <v/>
      </c>
      <c r="W25" s="8" t="n"/>
    </row>
    <row r="26">
      <c r="A26" s="2" t="n"/>
      <c r="B26" s="35" t="n"/>
      <c r="C26" s="2" t="n"/>
      <c r="D26" s="2" t="n"/>
      <c r="E26" s="2" t="n"/>
      <c r="F26" s="36" t="n"/>
      <c r="G26" s="5" t="n"/>
      <c r="H26" s="36" t="n"/>
      <c r="I26" s="36" t="n"/>
      <c r="J26" s="36" t="n"/>
      <c r="K26" s="36" t="n"/>
      <c r="L26" s="36" t="n"/>
      <c r="M26" s="36" t="n"/>
      <c r="N26" s="36" t="n"/>
      <c r="O26" s="36" t="n"/>
      <c r="P26" s="36" t="n"/>
      <c r="Q26" s="36" t="n"/>
      <c r="R26" s="37">
        <f>IF('Flujo de caja'!$A26="","",'Flujo de caja'!$H26+'Flujo de caja'!$I26)</f>
        <v/>
      </c>
      <c r="S26" s="37">
        <f>IF('Flujo de caja'!$A26="","",'Flujo de caja'!$J26+'Flujo de caja'!$K26+'Flujo de caja'!$L26+'Flujo de caja'!$M26+'Flujo de caja'!$N26+'Flujo de caja'!$Q26)</f>
        <v/>
      </c>
      <c r="T26" s="37">
        <f>IF('Flujo de caja'!$A26="","",'Flujo de caja'!$R26-'Flujo de caja'!$S26)</f>
        <v/>
      </c>
      <c r="U26" s="37">
        <f>IF('Flujo de caja'!$A26="","",'Flujo de caja'!$T26-'Flujo de caja'!$P26)</f>
        <v/>
      </c>
      <c r="V26" s="7">
        <f>IF(OR('Flujo de caja'!$A26="",'Flujo de caja'!$F26=""),"",IF('Flujo de caja'!$H26&gt;='Flujo de caja'!$F26,"Cobrado","Pendiente"))</f>
        <v/>
      </c>
      <c r="W26" s="8" t="n"/>
    </row>
    <row r="27">
      <c r="A27" s="2" t="n"/>
      <c r="B27" s="35" t="n"/>
      <c r="C27" s="2" t="n"/>
      <c r="D27" s="2" t="n"/>
      <c r="E27" s="2" t="n"/>
      <c r="F27" s="36" t="n"/>
      <c r="G27" s="5" t="n"/>
      <c r="H27" s="36" t="n"/>
      <c r="I27" s="36" t="n"/>
      <c r="J27" s="36" t="n"/>
      <c r="K27" s="36" t="n"/>
      <c r="L27" s="36" t="n"/>
      <c r="M27" s="36" t="n"/>
      <c r="N27" s="36" t="n"/>
      <c r="O27" s="36" t="n"/>
      <c r="P27" s="36" t="n"/>
      <c r="Q27" s="36" t="n"/>
      <c r="R27" s="38">
        <f>IF('Flujo de caja'!$A27="","",'Flujo de caja'!$H27+'Flujo de caja'!$I27)</f>
        <v/>
      </c>
      <c r="S27" s="38">
        <f>IF('Flujo de caja'!$A27="","",'Flujo de caja'!$J27+'Flujo de caja'!$K27+'Flujo de caja'!$L27+'Flujo de caja'!$M27+'Flujo de caja'!$N27+'Flujo de caja'!$Q27)</f>
        <v/>
      </c>
      <c r="T27" s="38">
        <f>IF('Flujo de caja'!$A27="","",'Flujo de caja'!$R27-'Flujo de caja'!$S27)</f>
        <v/>
      </c>
      <c r="U27" s="38">
        <f>IF('Flujo de caja'!$A27="","",'Flujo de caja'!$T27-'Flujo de caja'!$P27)</f>
        <v/>
      </c>
      <c r="V27" s="10">
        <f>IF(OR('Flujo de caja'!$A27="",'Flujo de caja'!$F27=""),"",IF('Flujo de caja'!$H27&gt;='Flujo de caja'!$F27,"Cobrado","Pendiente"))</f>
        <v/>
      </c>
      <c r="W27" s="8" t="n"/>
    </row>
    <row r="28">
      <c r="A28" s="2" t="n"/>
      <c r="B28" s="35" t="n"/>
      <c r="C28" s="2" t="n"/>
      <c r="D28" s="2" t="n"/>
      <c r="E28" s="2" t="n"/>
      <c r="F28" s="36" t="n"/>
      <c r="G28" s="5" t="n"/>
      <c r="H28" s="36" t="n"/>
      <c r="I28" s="36" t="n"/>
      <c r="J28" s="36" t="n"/>
      <c r="K28" s="36" t="n"/>
      <c r="L28" s="36" t="n"/>
      <c r="M28" s="36" t="n"/>
      <c r="N28" s="36" t="n"/>
      <c r="O28" s="36" t="n"/>
      <c r="P28" s="36" t="n"/>
      <c r="Q28" s="36" t="n"/>
      <c r="R28" s="37">
        <f>IF('Flujo de caja'!$A28="","",'Flujo de caja'!$H28+'Flujo de caja'!$I28)</f>
        <v/>
      </c>
      <c r="S28" s="37">
        <f>IF('Flujo de caja'!$A28="","",'Flujo de caja'!$J28+'Flujo de caja'!$K28+'Flujo de caja'!$L28+'Flujo de caja'!$M28+'Flujo de caja'!$N28+'Flujo de caja'!$Q28)</f>
        <v/>
      </c>
      <c r="T28" s="37">
        <f>IF('Flujo de caja'!$A28="","",'Flujo de caja'!$R28-'Flujo de caja'!$S28)</f>
        <v/>
      </c>
      <c r="U28" s="37">
        <f>IF('Flujo de caja'!$A28="","",'Flujo de caja'!$T28-'Flujo de caja'!$P28)</f>
        <v/>
      </c>
      <c r="V28" s="7">
        <f>IF(OR('Flujo de caja'!$A28="",'Flujo de caja'!$F28=""),"",IF('Flujo de caja'!$H28&gt;='Flujo de caja'!$F28,"Cobrado","Pendiente"))</f>
        <v/>
      </c>
      <c r="W28" s="8" t="n"/>
    </row>
    <row r="29">
      <c r="A29" s="2" t="n"/>
      <c r="B29" s="35" t="n"/>
      <c r="C29" s="2" t="n"/>
      <c r="D29" s="2" t="n"/>
      <c r="E29" s="2" t="n"/>
      <c r="F29" s="36" t="n"/>
      <c r="G29" s="5" t="n"/>
      <c r="H29" s="36" t="n"/>
      <c r="I29" s="36" t="n"/>
      <c r="J29" s="36" t="n"/>
      <c r="K29" s="36" t="n"/>
      <c r="L29" s="36" t="n"/>
      <c r="M29" s="36" t="n"/>
      <c r="N29" s="36" t="n"/>
      <c r="O29" s="36" t="n"/>
      <c r="P29" s="36" t="n"/>
      <c r="Q29" s="36" t="n"/>
      <c r="R29" s="38">
        <f>IF('Flujo de caja'!$A29="","",'Flujo de caja'!$H29+'Flujo de caja'!$I29)</f>
        <v/>
      </c>
      <c r="S29" s="38">
        <f>IF('Flujo de caja'!$A29="","",'Flujo de caja'!$J29+'Flujo de caja'!$K29+'Flujo de caja'!$L29+'Flujo de caja'!$M29+'Flujo de caja'!$N29+'Flujo de caja'!$Q29)</f>
        <v/>
      </c>
      <c r="T29" s="38">
        <f>IF('Flujo de caja'!$A29="","",'Flujo de caja'!$R29-'Flujo de caja'!$S29)</f>
        <v/>
      </c>
      <c r="U29" s="38">
        <f>IF('Flujo de caja'!$A29="","",'Flujo de caja'!$T29-'Flujo de caja'!$P29)</f>
        <v/>
      </c>
      <c r="V29" s="10">
        <f>IF(OR('Flujo de caja'!$A29="",'Flujo de caja'!$F29=""),"",IF('Flujo de caja'!$H29&gt;='Flujo de caja'!$F29,"Cobrado","Pendiente"))</f>
        <v/>
      </c>
      <c r="W29" s="8" t="n"/>
    </row>
    <row r="30">
      <c r="A30" s="2" t="n"/>
      <c r="B30" s="35" t="n"/>
      <c r="C30" s="2" t="n"/>
      <c r="D30" s="2" t="n"/>
      <c r="E30" s="2" t="n"/>
      <c r="F30" s="36" t="n"/>
      <c r="G30" s="5" t="n"/>
      <c r="H30" s="36" t="n"/>
      <c r="I30" s="36" t="n"/>
      <c r="J30" s="36" t="n"/>
      <c r="K30" s="36" t="n"/>
      <c r="L30" s="36" t="n"/>
      <c r="M30" s="36" t="n"/>
      <c r="N30" s="36" t="n"/>
      <c r="O30" s="36" t="n"/>
      <c r="P30" s="36" t="n"/>
      <c r="Q30" s="36" t="n"/>
      <c r="R30" s="37">
        <f>IF('Flujo de caja'!$A30="","",'Flujo de caja'!$H30+'Flujo de caja'!$I30)</f>
        <v/>
      </c>
      <c r="S30" s="37">
        <f>IF('Flujo de caja'!$A30="","",'Flujo de caja'!$J30+'Flujo de caja'!$K30+'Flujo de caja'!$L30+'Flujo de caja'!$M30+'Flujo de caja'!$N30+'Flujo de caja'!$Q30)</f>
        <v/>
      </c>
      <c r="T30" s="37">
        <f>IF('Flujo de caja'!$A30="","",'Flujo de caja'!$R30-'Flujo de caja'!$S30)</f>
        <v/>
      </c>
      <c r="U30" s="37">
        <f>IF('Flujo de caja'!$A30="","",'Flujo de caja'!$T30-'Flujo de caja'!$P30)</f>
        <v/>
      </c>
      <c r="V30" s="7">
        <f>IF(OR('Flujo de caja'!$A30="",'Flujo de caja'!$F30=""),"",IF('Flujo de caja'!$H30&gt;='Flujo de caja'!$F30,"Cobrado","Pendiente"))</f>
        <v/>
      </c>
      <c r="W30" s="8" t="n"/>
    </row>
    <row r="31">
      <c r="A31" s="2" t="n"/>
      <c r="B31" s="35" t="n"/>
      <c r="C31" s="2" t="n"/>
      <c r="D31" s="2" t="n"/>
      <c r="E31" s="2" t="n"/>
      <c r="F31" s="36" t="n"/>
      <c r="G31" s="5" t="n"/>
      <c r="H31" s="36" t="n"/>
      <c r="I31" s="36" t="n"/>
      <c r="J31" s="36" t="n"/>
      <c r="K31" s="36" t="n"/>
      <c r="L31" s="36" t="n"/>
      <c r="M31" s="36" t="n"/>
      <c r="N31" s="36" t="n"/>
      <c r="O31" s="36" t="n"/>
      <c r="P31" s="36" t="n"/>
      <c r="Q31" s="36" t="n"/>
      <c r="R31" s="38">
        <f>IF('Flujo de caja'!$A31="","",'Flujo de caja'!$H31+'Flujo de caja'!$I31)</f>
        <v/>
      </c>
      <c r="S31" s="38">
        <f>IF('Flujo de caja'!$A31="","",'Flujo de caja'!$J31+'Flujo de caja'!$K31+'Flujo de caja'!$L31+'Flujo de caja'!$M31+'Flujo de caja'!$N31+'Flujo de caja'!$Q31)</f>
        <v/>
      </c>
      <c r="T31" s="38">
        <f>IF('Flujo de caja'!$A31="","",'Flujo de caja'!$R31-'Flujo de caja'!$S31)</f>
        <v/>
      </c>
      <c r="U31" s="38">
        <f>IF('Flujo de caja'!$A31="","",'Flujo de caja'!$T31-'Flujo de caja'!$P31)</f>
        <v/>
      </c>
      <c r="V31" s="10">
        <f>IF(OR('Flujo de caja'!$A31="",'Flujo de caja'!$F31=""),"",IF('Flujo de caja'!$H31&gt;='Flujo de caja'!$F31,"Cobrado","Pendiente"))</f>
        <v/>
      </c>
      <c r="W31" s="8" t="n"/>
    </row>
    <row r="32">
      <c r="A32" s="2" t="n"/>
      <c r="B32" s="35" t="n"/>
      <c r="C32" s="2" t="n"/>
      <c r="D32" s="2" t="n"/>
      <c r="E32" s="2" t="n"/>
      <c r="F32" s="36" t="n"/>
      <c r="G32" s="5" t="n"/>
      <c r="H32" s="36" t="n"/>
      <c r="I32" s="36" t="n"/>
      <c r="J32" s="36" t="n"/>
      <c r="K32" s="36" t="n"/>
      <c r="L32" s="36" t="n"/>
      <c r="M32" s="36" t="n"/>
      <c r="N32" s="36" t="n"/>
      <c r="O32" s="36" t="n"/>
      <c r="P32" s="36" t="n"/>
      <c r="Q32" s="36" t="n"/>
      <c r="R32" s="37">
        <f>IF('Flujo de caja'!$A32="","",'Flujo de caja'!$H32+'Flujo de caja'!$I32)</f>
        <v/>
      </c>
      <c r="S32" s="37">
        <f>IF('Flujo de caja'!$A32="","",'Flujo de caja'!$J32+'Flujo de caja'!$K32+'Flujo de caja'!$L32+'Flujo de caja'!$M32+'Flujo de caja'!$N32+'Flujo de caja'!$Q32)</f>
        <v/>
      </c>
      <c r="T32" s="37">
        <f>IF('Flujo de caja'!$A32="","",'Flujo de caja'!$R32-'Flujo de caja'!$S32)</f>
        <v/>
      </c>
      <c r="U32" s="37">
        <f>IF('Flujo de caja'!$A32="","",'Flujo de caja'!$T32-'Flujo de caja'!$P32)</f>
        <v/>
      </c>
      <c r="V32" s="7">
        <f>IF(OR('Flujo de caja'!$A32="",'Flujo de caja'!$F32=""),"",IF('Flujo de caja'!$H32&gt;='Flujo de caja'!$F32,"Cobrado","Pendiente"))</f>
        <v/>
      </c>
      <c r="W32" s="8" t="n"/>
    </row>
    <row r="33">
      <c r="A33" s="2" t="n"/>
      <c r="B33" s="35" t="n"/>
      <c r="C33" s="2" t="n"/>
      <c r="D33" s="2" t="n"/>
      <c r="E33" s="2" t="n"/>
      <c r="F33" s="36" t="n"/>
      <c r="G33" s="5" t="n"/>
      <c r="H33" s="36" t="n"/>
      <c r="I33" s="36" t="n"/>
      <c r="J33" s="36" t="n"/>
      <c r="K33" s="36" t="n"/>
      <c r="L33" s="36" t="n"/>
      <c r="M33" s="36" t="n"/>
      <c r="N33" s="36" t="n"/>
      <c r="O33" s="36" t="n"/>
      <c r="P33" s="36" t="n"/>
      <c r="Q33" s="36" t="n"/>
      <c r="R33" s="38">
        <f>IF('Flujo de caja'!$A33="","",'Flujo de caja'!$H33+'Flujo de caja'!$I33)</f>
        <v/>
      </c>
      <c r="S33" s="38">
        <f>IF('Flujo de caja'!$A33="","",'Flujo de caja'!$J33+'Flujo de caja'!$K33+'Flujo de caja'!$L33+'Flujo de caja'!$M33+'Flujo de caja'!$N33+'Flujo de caja'!$Q33)</f>
        <v/>
      </c>
      <c r="T33" s="38">
        <f>IF('Flujo de caja'!$A33="","",'Flujo de caja'!$R33-'Flujo de caja'!$S33)</f>
        <v/>
      </c>
      <c r="U33" s="38">
        <f>IF('Flujo de caja'!$A33="","",'Flujo de caja'!$T33-'Flujo de caja'!$P33)</f>
        <v/>
      </c>
      <c r="V33" s="10">
        <f>IF(OR('Flujo de caja'!$A33="",'Flujo de caja'!$F33=""),"",IF('Flujo de caja'!$H33&gt;='Flujo de caja'!$F33,"Cobrado","Pendiente"))</f>
        <v/>
      </c>
      <c r="W33" s="8" t="n"/>
    </row>
    <row r="34">
      <c r="A34" s="2" t="n"/>
      <c r="B34" s="35" t="n"/>
      <c r="C34" s="2" t="n"/>
      <c r="D34" s="2" t="n"/>
      <c r="E34" s="2" t="n"/>
      <c r="F34" s="36" t="n"/>
      <c r="G34" s="5" t="n"/>
      <c r="H34" s="36" t="n"/>
      <c r="I34" s="36" t="n"/>
      <c r="J34" s="36" t="n"/>
      <c r="K34" s="36" t="n"/>
      <c r="L34" s="36" t="n"/>
      <c r="M34" s="36" t="n"/>
      <c r="N34" s="36" t="n"/>
      <c r="O34" s="36" t="n"/>
      <c r="P34" s="36" t="n"/>
      <c r="Q34" s="36" t="n"/>
      <c r="R34" s="37">
        <f>IF('Flujo de caja'!$A34="","",'Flujo de caja'!$H34+'Flujo de caja'!$I34)</f>
        <v/>
      </c>
      <c r="S34" s="37">
        <f>IF('Flujo de caja'!$A34="","",'Flujo de caja'!$J34+'Flujo de caja'!$K34+'Flujo de caja'!$L34+'Flujo de caja'!$M34+'Flujo de caja'!$N34+'Flujo de caja'!$Q34)</f>
        <v/>
      </c>
      <c r="T34" s="37">
        <f>IF('Flujo de caja'!$A34="","",'Flujo de caja'!$R34-'Flujo de caja'!$S34)</f>
        <v/>
      </c>
      <c r="U34" s="37">
        <f>IF('Flujo de caja'!$A34="","",'Flujo de caja'!$T34-'Flujo de caja'!$P34)</f>
        <v/>
      </c>
      <c r="V34" s="7">
        <f>IF(OR('Flujo de caja'!$A34="",'Flujo de caja'!$F34=""),"",IF('Flujo de caja'!$H34&gt;='Flujo de caja'!$F34,"Cobrado","Pendiente"))</f>
        <v/>
      </c>
      <c r="W34" s="8" t="n"/>
    </row>
    <row r="35">
      <c r="A35" s="2" t="n"/>
      <c r="B35" s="35" t="n"/>
      <c r="C35" s="2" t="n"/>
      <c r="D35" s="2" t="n"/>
      <c r="E35" s="2" t="n"/>
      <c r="F35" s="36" t="n"/>
      <c r="G35" s="5" t="n"/>
      <c r="H35" s="36" t="n"/>
      <c r="I35" s="36" t="n"/>
      <c r="J35" s="36" t="n"/>
      <c r="K35" s="36" t="n"/>
      <c r="L35" s="36" t="n"/>
      <c r="M35" s="36" t="n"/>
      <c r="N35" s="36" t="n"/>
      <c r="O35" s="36" t="n"/>
      <c r="P35" s="36" t="n"/>
      <c r="Q35" s="36" t="n"/>
      <c r="R35" s="38">
        <f>IF('Flujo de caja'!$A35="","",'Flujo de caja'!$H35+'Flujo de caja'!$I35)</f>
        <v/>
      </c>
      <c r="S35" s="38">
        <f>IF('Flujo de caja'!$A35="","",'Flujo de caja'!$J35+'Flujo de caja'!$K35+'Flujo de caja'!$L35+'Flujo de caja'!$M35+'Flujo de caja'!$N35+'Flujo de caja'!$Q35)</f>
        <v/>
      </c>
      <c r="T35" s="38">
        <f>IF('Flujo de caja'!$A35="","",'Flujo de caja'!$R35-'Flujo de caja'!$S35)</f>
        <v/>
      </c>
      <c r="U35" s="38">
        <f>IF('Flujo de caja'!$A35="","",'Flujo de caja'!$T35-'Flujo de caja'!$P35)</f>
        <v/>
      </c>
      <c r="V35" s="10">
        <f>IF(OR('Flujo de caja'!$A35="",'Flujo de caja'!$F35=""),"",IF('Flujo de caja'!$H35&gt;='Flujo de caja'!$F35,"Cobrado","Pendiente"))</f>
        <v/>
      </c>
      <c r="W35" s="8" t="n"/>
    </row>
    <row r="36">
      <c r="A36" s="2" t="n"/>
      <c r="B36" s="35" t="n"/>
      <c r="C36" s="2" t="n"/>
      <c r="D36" s="2" t="n"/>
      <c r="E36" s="2" t="n"/>
      <c r="F36" s="36" t="n"/>
      <c r="G36" s="5" t="n"/>
      <c r="H36" s="36" t="n"/>
      <c r="I36" s="36" t="n"/>
      <c r="J36" s="36" t="n"/>
      <c r="K36" s="36" t="n"/>
      <c r="L36" s="36" t="n"/>
      <c r="M36" s="36" t="n"/>
      <c r="N36" s="36" t="n"/>
      <c r="O36" s="36" t="n"/>
      <c r="P36" s="36" t="n"/>
      <c r="Q36" s="36" t="n"/>
      <c r="R36" s="37">
        <f>IF('Flujo de caja'!$A36="","",'Flujo de caja'!$H36+'Flujo de caja'!$I36)</f>
        <v/>
      </c>
      <c r="S36" s="37">
        <f>IF('Flujo de caja'!$A36="","",'Flujo de caja'!$J36+'Flujo de caja'!$K36+'Flujo de caja'!$L36+'Flujo de caja'!$M36+'Flujo de caja'!$N36+'Flujo de caja'!$Q36)</f>
        <v/>
      </c>
      <c r="T36" s="37">
        <f>IF('Flujo de caja'!$A36="","",'Flujo de caja'!$R36-'Flujo de caja'!$S36)</f>
        <v/>
      </c>
      <c r="U36" s="37">
        <f>IF('Flujo de caja'!$A36="","",'Flujo de caja'!$T36-'Flujo de caja'!$P36)</f>
        <v/>
      </c>
      <c r="V36" s="7">
        <f>IF(OR('Flujo de caja'!$A36="",'Flujo de caja'!$F36=""),"",IF('Flujo de caja'!$H36&gt;='Flujo de caja'!$F36,"Cobrado","Pendiente"))</f>
        <v/>
      </c>
      <c r="W36" s="8" t="n"/>
    </row>
    <row r="37">
      <c r="A37" s="2" t="n"/>
      <c r="B37" s="35" t="n"/>
      <c r="C37" s="2" t="n"/>
      <c r="D37" s="2" t="n"/>
      <c r="E37" s="2" t="n"/>
      <c r="F37" s="36" t="n"/>
      <c r="G37" s="5" t="n"/>
      <c r="H37" s="36" t="n"/>
      <c r="I37" s="36" t="n"/>
      <c r="J37" s="36" t="n"/>
      <c r="K37" s="36" t="n"/>
      <c r="L37" s="36" t="n"/>
      <c r="M37" s="36" t="n"/>
      <c r="N37" s="36" t="n"/>
      <c r="O37" s="36" t="n"/>
      <c r="P37" s="36" t="n"/>
      <c r="Q37" s="36" t="n"/>
      <c r="R37" s="38">
        <f>IF('Flujo de caja'!$A37="","",'Flujo de caja'!$H37+'Flujo de caja'!$I37)</f>
        <v/>
      </c>
      <c r="S37" s="38">
        <f>IF('Flujo de caja'!$A37="","",'Flujo de caja'!$J37+'Flujo de caja'!$K37+'Flujo de caja'!$L37+'Flujo de caja'!$M37+'Flujo de caja'!$N37+'Flujo de caja'!$Q37)</f>
        <v/>
      </c>
      <c r="T37" s="38">
        <f>IF('Flujo de caja'!$A37="","",'Flujo de caja'!$R37-'Flujo de caja'!$S37)</f>
        <v/>
      </c>
      <c r="U37" s="38">
        <f>IF('Flujo de caja'!$A37="","",'Flujo de caja'!$T37-'Flujo de caja'!$P37)</f>
        <v/>
      </c>
      <c r="V37" s="10">
        <f>IF(OR('Flujo de caja'!$A37="",'Flujo de caja'!$F37=""),"",IF('Flujo de caja'!$H37&gt;='Flujo de caja'!$F37,"Cobrado","Pendiente"))</f>
        <v/>
      </c>
      <c r="W37" s="8" t="n"/>
    </row>
    <row r="38">
      <c r="A38" s="2" t="n"/>
      <c r="B38" s="35" t="n"/>
      <c r="C38" s="2" t="n"/>
      <c r="D38" s="2" t="n"/>
      <c r="E38" s="2" t="n"/>
      <c r="F38" s="36" t="n"/>
      <c r="G38" s="5" t="n"/>
      <c r="H38" s="36" t="n"/>
      <c r="I38" s="36" t="n"/>
      <c r="J38" s="36" t="n"/>
      <c r="K38" s="36" t="n"/>
      <c r="L38" s="36" t="n"/>
      <c r="M38" s="36" t="n"/>
      <c r="N38" s="36" t="n"/>
      <c r="O38" s="36" t="n"/>
      <c r="P38" s="36" t="n"/>
      <c r="Q38" s="36" t="n"/>
      <c r="R38" s="37">
        <f>IF('Flujo de caja'!$A38="","",'Flujo de caja'!$H38+'Flujo de caja'!$I38)</f>
        <v/>
      </c>
      <c r="S38" s="37">
        <f>IF('Flujo de caja'!$A38="","",'Flujo de caja'!$J38+'Flujo de caja'!$K38+'Flujo de caja'!$L38+'Flujo de caja'!$M38+'Flujo de caja'!$N38+'Flujo de caja'!$Q38)</f>
        <v/>
      </c>
      <c r="T38" s="37">
        <f>IF('Flujo de caja'!$A38="","",'Flujo de caja'!$R38-'Flujo de caja'!$S38)</f>
        <v/>
      </c>
      <c r="U38" s="37">
        <f>IF('Flujo de caja'!$A38="","",'Flujo de caja'!$T38-'Flujo de caja'!$P38)</f>
        <v/>
      </c>
      <c r="V38" s="7">
        <f>IF(OR('Flujo de caja'!$A38="",'Flujo de caja'!$F38=""),"",IF('Flujo de caja'!$H38&gt;='Flujo de caja'!$F38,"Cobrado","Pendiente"))</f>
        <v/>
      </c>
      <c r="W38" s="8" t="n"/>
    </row>
    <row r="39">
      <c r="A39" s="2" t="n"/>
      <c r="B39" s="35" t="n"/>
      <c r="C39" s="2" t="n"/>
      <c r="D39" s="2" t="n"/>
      <c r="E39" s="2" t="n"/>
      <c r="F39" s="36" t="n"/>
      <c r="G39" s="5" t="n"/>
      <c r="H39" s="36" t="n"/>
      <c r="I39" s="36" t="n"/>
      <c r="J39" s="36" t="n"/>
      <c r="K39" s="36" t="n"/>
      <c r="L39" s="36" t="n"/>
      <c r="M39" s="36" t="n"/>
      <c r="N39" s="36" t="n"/>
      <c r="O39" s="36" t="n"/>
      <c r="P39" s="36" t="n"/>
      <c r="Q39" s="36" t="n"/>
      <c r="R39" s="38">
        <f>IF('Flujo de caja'!$A39="","",'Flujo de caja'!$H39+'Flujo de caja'!$I39)</f>
        <v/>
      </c>
      <c r="S39" s="38">
        <f>IF('Flujo de caja'!$A39="","",'Flujo de caja'!$J39+'Flujo de caja'!$K39+'Flujo de caja'!$L39+'Flujo de caja'!$M39+'Flujo de caja'!$N39+'Flujo de caja'!$Q39)</f>
        <v/>
      </c>
      <c r="T39" s="38">
        <f>IF('Flujo de caja'!$A39="","",'Flujo de caja'!$R39-'Flujo de caja'!$S39)</f>
        <v/>
      </c>
      <c r="U39" s="38">
        <f>IF('Flujo de caja'!$A39="","",'Flujo de caja'!$T39-'Flujo de caja'!$P39)</f>
        <v/>
      </c>
      <c r="V39" s="10">
        <f>IF(OR('Flujo de caja'!$A39="",'Flujo de caja'!$F39=""),"",IF('Flujo de caja'!$H39&gt;='Flujo de caja'!$F39,"Cobrado","Pendiente"))</f>
        <v/>
      </c>
      <c r="W39" s="8" t="n"/>
    </row>
    <row r="40">
      <c r="A40" s="2" t="n"/>
      <c r="B40" s="35" t="n"/>
      <c r="C40" s="2" t="n"/>
      <c r="D40" s="2" t="n"/>
      <c r="E40" s="2" t="n"/>
      <c r="F40" s="36" t="n"/>
      <c r="G40" s="5" t="n"/>
      <c r="H40" s="36" t="n"/>
      <c r="I40" s="36" t="n"/>
      <c r="J40" s="36" t="n"/>
      <c r="K40" s="36" t="n"/>
      <c r="L40" s="36" t="n"/>
      <c r="M40" s="36" t="n"/>
      <c r="N40" s="36" t="n"/>
      <c r="O40" s="36" t="n"/>
      <c r="P40" s="36" t="n"/>
      <c r="Q40" s="36" t="n"/>
      <c r="R40" s="37">
        <f>IF('Flujo de caja'!$A40="","",'Flujo de caja'!$H40+'Flujo de caja'!$I40)</f>
        <v/>
      </c>
      <c r="S40" s="37">
        <f>IF('Flujo de caja'!$A40="","",'Flujo de caja'!$J40+'Flujo de caja'!$K40+'Flujo de caja'!$L40+'Flujo de caja'!$M40+'Flujo de caja'!$N40+'Flujo de caja'!$Q40)</f>
        <v/>
      </c>
      <c r="T40" s="37">
        <f>IF('Flujo de caja'!$A40="","",'Flujo de caja'!$R40-'Flujo de caja'!$S40)</f>
        <v/>
      </c>
      <c r="U40" s="37">
        <f>IF('Flujo de caja'!$A40="","",'Flujo de caja'!$T40-'Flujo de caja'!$P40)</f>
        <v/>
      </c>
      <c r="V40" s="7">
        <f>IF(OR('Flujo de caja'!$A40="",'Flujo de caja'!$F40=""),"",IF('Flujo de caja'!$H40&gt;='Flujo de caja'!$F40,"Cobrado","Pendiente"))</f>
        <v/>
      </c>
      <c r="W40" s="8" t="n"/>
    </row>
    <row r="41">
      <c r="A41" s="2" t="n"/>
      <c r="B41" s="35" t="n"/>
      <c r="C41" s="2" t="n"/>
      <c r="D41" s="2" t="n"/>
      <c r="E41" s="2" t="n"/>
      <c r="F41" s="36" t="n"/>
      <c r="G41" s="5" t="n"/>
      <c r="H41" s="36" t="n"/>
      <c r="I41" s="36" t="n"/>
      <c r="J41" s="36" t="n"/>
      <c r="K41" s="36" t="n"/>
      <c r="L41" s="36" t="n"/>
      <c r="M41" s="36" t="n"/>
      <c r="N41" s="36" t="n"/>
      <c r="O41" s="36" t="n"/>
      <c r="P41" s="36" t="n"/>
      <c r="Q41" s="36" t="n"/>
      <c r="R41" s="38">
        <f>IF('Flujo de caja'!$A41="","",'Flujo de caja'!$H41+'Flujo de caja'!$I41)</f>
        <v/>
      </c>
      <c r="S41" s="38">
        <f>IF('Flujo de caja'!$A41="","",'Flujo de caja'!$J41+'Flujo de caja'!$K41+'Flujo de caja'!$L41+'Flujo de caja'!$M41+'Flujo de caja'!$N41+'Flujo de caja'!$Q41)</f>
        <v/>
      </c>
      <c r="T41" s="38">
        <f>IF('Flujo de caja'!$A41="","",'Flujo de caja'!$R41-'Flujo de caja'!$S41)</f>
        <v/>
      </c>
      <c r="U41" s="38">
        <f>IF('Flujo de caja'!$A41="","",'Flujo de caja'!$T41-'Flujo de caja'!$P41)</f>
        <v/>
      </c>
      <c r="V41" s="10">
        <f>IF(OR('Flujo de caja'!$A41="",'Flujo de caja'!$F41=""),"",IF('Flujo de caja'!$H41&gt;='Flujo de caja'!$F41,"Cobrado","Pendiente"))</f>
        <v/>
      </c>
      <c r="W41" s="8" t="n"/>
    </row>
    <row r="42">
      <c r="A42" s="2" t="n"/>
      <c r="B42" s="35" t="n"/>
      <c r="C42" s="2" t="n"/>
      <c r="D42" s="2" t="n"/>
      <c r="E42" s="2" t="n"/>
      <c r="F42" s="36" t="n"/>
      <c r="G42" s="5" t="n"/>
      <c r="H42" s="36" t="n"/>
      <c r="I42" s="36" t="n"/>
      <c r="J42" s="36" t="n"/>
      <c r="K42" s="36" t="n"/>
      <c r="L42" s="36" t="n"/>
      <c r="M42" s="36" t="n"/>
      <c r="N42" s="36" t="n"/>
      <c r="O42" s="36" t="n"/>
      <c r="P42" s="36" t="n"/>
      <c r="Q42" s="36" t="n"/>
      <c r="R42" s="37">
        <f>IF('Flujo de caja'!$A42="","",'Flujo de caja'!$H42+'Flujo de caja'!$I42)</f>
        <v/>
      </c>
      <c r="S42" s="37">
        <f>IF('Flujo de caja'!$A42="","",'Flujo de caja'!$J42+'Flujo de caja'!$K42+'Flujo de caja'!$L42+'Flujo de caja'!$M42+'Flujo de caja'!$N42+'Flujo de caja'!$Q42)</f>
        <v/>
      </c>
      <c r="T42" s="37">
        <f>IF('Flujo de caja'!$A42="","",'Flujo de caja'!$R42-'Flujo de caja'!$S42)</f>
        <v/>
      </c>
      <c r="U42" s="37">
        <f>IF('Flujo de caja'!$A42="","",'Flujo de caja'!$T42-'Flujo de caja'!$P42)</f>
        <v/>
      </c>
      <c r="V42" s="7">
        <f>IF(OR('Flujo de caja'!$A42="",'Flujo de caja'!$F42=""),"",IF('Flujo de caja'!$H42&gt;='Flujo de caja'!$F42,"Cobrado","Pendiente"))</f>
        <v/>
      </c>
      <c r="W42" s="8" t="n"/>
    </row>
    <row r="43">
      <c r="A43" s="2" t="n"/>
      <c r="B43" s="35" t="n"/>
      <c r="C43" s="2" t="n"/>
      <c r="D43" s="2" t="n"/>
      <c r="E43" s="2" t="n"/>
      <c r="F43" s="36" t="n"/>
      <c r="G43" s="5" t="n"/>
      <c r="H43" s="36" t="n"/>
      <c r="I43" s="36" t="n"/>
      <c r="J43" s="36" t="n"/>
      <c r="K43" s="36" t="n"/>
      <c r="L43" s="36" t="n"/>
      <c r="M43" s="36" t="n"/>
      <c r="N43" s="36" t="n"/>
      <c r="O43" s="36" t="n"/>
      <c r="P43" s="36" t="n"/>
      <c r="Q43" s="36" t="n"/>
      <c r="R43" s="38">
        <f>IF('Flujo de caja'!$A43="","",'Flujo de caja'!$H43+'Flujo de caja'!$I43)</f>
        <v/>
      </c>
      <c r="S43" s="38">
        <f>IF('Flujo de caja'!$A43="","",'Flujo de caja'!$J43+'Flujo de caja'!$K43+'Flujo de caja'!$L43+'Flujo de caja'!$M43+'Flujo de caja'!$N43+'Flujo de caja'!$Q43)</f>
        <v/>
      </c>
      <c r="T43" s="38">
        <f>IF('Flujo de caja'!$A43="","",'Flujo de caja'!$R43-'Flujo de caja'!$S43)</f>
        <v/>
      </c>
      <c r="U43" s="38">
        <f>IF('Flujo de caja'!$A43="","",'Flujo de caja'!$T43-'Flujo de caja'!$P43)</f>
        <v/>
      </c>
      <c r="V43" s="10">
        <f>IF(OR('Flujo de caja'!$A43="",'Flujo de caja'!$F43=""),"",IF('Flujo de caja'!$H43&gt;='Flujo de caja'!$F43,"Cobrado","Pendiente"))</f>
        <v/>
      </c>
      <c r="W43" s="8" t="n"/>
    </row>
    <row r="44">
      <c r="A44" s="2" t="n"/>
      <c r="B44" s="35" t="n"/>
      <c r="C44" s="2" t="n"/>
      <c r="D44" s="2" t="n"/>
      <c r="E44" s="2" t="n"/>
      <c r="F44" s="36" t="n"/>
      <c r="G44" s="5" t="n"/>
      <c r="H44" s="36" t="n"/>
      <c r="I44" s="36" t="n"/>
      <c r="J44" s="36" t="n"/>
      <c r="K44" s="36" t="n"/>
      <c r="L44" s="36" t="n"/>
      <c r="M44" s="36" t="n"/>
      <c r="N44" s="36" t="n"/>
      <c r="O44" s="36" t="n"/>
      <c r="P44" s="36" t="n"/>
      <c r="Q44" s="36" t="n"/>
      <c r="R44" s="37">
        <f>IF('Flujo de caja'!$A44="","",'Flujo de caja'!$H44+'Flujo de caja'!$I44)</f>
        <v/>
      </c>
      <c r="S44" s="37">
        <f>IF('Flujo de caja'!$A44="","",'Flujo de caja'!$J44+'Flujo de caja'!$K44+'Flujo de caja'!$L44+'Flujo de caja'!$M44+'Flujo de caja'!$N44+'Flujo de caja'!$Q44)</f>
        <v/>
      </c>
      <c r="T44" s="37">
        <f>IF('Flujo de caja'!$A44="","",'Flujo de caja'!$R44-'Flujo de caja'!$S44)</f>
        <v/>
      </c>
      <c r="U44" s="37">
        <f>IF('Flujo de caja'!$A44="","",'Flujo de caja'!$T44-'Flujo de caja'!$P44)</f>
        <v/>
      </c>
      <c r="V44" s="7">
        <f>IF(OR('Flujo de caja'!$A44="",'Flujo de caja'!$F44=""),"",IF('Flujo de caja'!$H44&gt;='Flujo de caja'!$F44,"Cobrado","Pendiente"))</f>
        <v/>
      </c>
      <c r="W44" s="8" t="n"/>
    </row>
    <row r="45">
      <c r="A45" s="2" t="n"/>
      <c r="B45" s="35" t="n"/>
      <c r="C45" s="2" t="n"/>
      <c r="D45" s="2" t="n"/>
      <c r="E45" s="2" t="n"/>
      <c r="F45" s="36" t="n"/>
      <c r="G45" s="5" t="n"/>
      <c r="H45" s="36" t="n"/>
      <c r="I45" s="36" t="n"/>
      <c r="J45" s="36" t="n"/>
      <c r="K45" s="36" t="n"/>
      <c r="L45" s="36" t="n"/>
      <c r="M45" s="36" t="n"/>
      <c r="N45" s="36" t="n"/>
      <c r="O45" s="36" t="n"/>
      <c r="P45" s="36" t="n"/>
      <c r="Q45" s="36" t="n"/>
      <c r="R45" s="38">
        <f>IF('Flujo de caja'!$A45="","",'Flujo de caja'!$H45+'Flujo de caja'!$I45)</f>
        <v/>
      </c>
      <c r="S45" s="38">
        <f>IF('Flujo de caja'!$A45="","",'Flujo de caja'!$J45+'Flujo de caja'!$K45+'Flujo de caja'!$L45+'Flujo de caja'!$M45+'Flujo de caja'!$N45+'Flujo de caja'!$Q45)</f>
        <v/>
      </c>
      <c r="T45" s="38">
        <f>IF('Flujo de caja'!$A45="","",'Flujo de caja'!$R45-'Flujo de caja'!$S45)</f>
        <v/>
      </c>
      <c r="U45" s="38">
        <f>IF('Flujo de caja'!$A45="","",'Flujo de caja'!$T45-'Flujo de caja'!$P45)</f>
        <v/>
      </c>
      <c r="V45" s="10">
        <f>IF(OR('Flujo de caja'!$A45="",'Flujo de caja'!$F45=""),"",IF('Flujo de caja'!$H45&gt;='Flujo de caja'!$F45,"Cobrado","Pendiente"))</f>
        <v/>
      </c>
      <c r="W45" s="8" t="n"/>
    </row>
    <row r="46">
      <c r="A46" s="2" t="n"/>
      <c r="B46" s="35" t="n"/>
      <c r="C46" s="2" t="n"/>
      <c r="D46" s="2" t="n"/>
      <c r="E46" s="2" t="n"/>
      <c r="F46" s="36" t="n"/>
      <c r="G46" s="5" t="n"/>
      <c r="H46" s="36" t="n"/>
      <c r="I46" s="36" t="n"/>
      <c r="J46" s="36" t="n"/>
      <c r="K46" s="36" t="n"/>
      <c r="L46" s="36" t="n"/>
      <c r="M46" s="36" t="n"/>
      <c r="N46" s="36" t="n"/>
      <c r="O46" s="36" t="n"/>
      <c r="P46" s="36" t="n"/>
      <c r="Q46" s="36" t="n"/>
      <c r="R46" s="37">
        <f>IF('Flujo de caja'!$A46="","",'Flujo de caja'!$H46+'Flujo de caja'!$I46)</f>
        <v/>
      </c>
      <c r="S46" s="37">
        <f>IF('Flujo de caja'!$A46="","",'Flujo de caja'!$J46+'Flujo de caja'!$K46+'Flujo de caja'!$L46+'Flujo de caja'!$M46+'Flujo de caja'!$N46+'Flujo de caja'!$Q46)</f>
        <v/>
      </c>
      <c r="T46" s="37">
        <f>IF('Flujo de caja'!$A46="","",'Flujo de caja'!$R46-'Flujo de caja'!$S46)</f>
        <v/>
      </c>
      <c r="U46" s="37">
        <f>IF('Flujo de caja'!$A46="","",'Flujo de caja'!$T46-'Flujo de caja'!$P46)</f>
        <v/>
      </c>
      <c r="V46" s="7">
        <f>IF(OR('Flujo de caja'!$A46="",'Flujo de caja'!$F46=""),"",IF('Flujo de caja'!$H46&gt;='Flujo de caja'!$F46,"Cobrado","Pendiente"))</f>
        <v/>
      </c>
      <c r="W46" s="8" t="n"/>
    </row>
    <row r="47">
      <c r="A47" s="2" t="n"/>
      <c r="B47" s="35" t="n"/>
      <c r="C47" s="2" t="n"/>
      <c r="D47" s="2" t="n"/>
      <c r="E47" s="2" t="n"/>
      <c r="F47" s="36" t="n"/>
      <c r="G47" s="5" t="n"/>
      <c r="H47" s="36" t="n"/>
      <c r="I47" s="36" t="n"/>
      <c r="J47" s="36" t="n"/>
      <c r="K47" s="36" t="n"/>
      <c r="L47" s="36" t="n"/>
      <c r="M47" s="36" t="n"/>
      <c r="N47" s="36" t="n"/>
      <c r="O47" s="36" t="n"/>
      <c r="P47" s="36" t="n"/>
      <c r="Q47" s="36" t="n"/>
      <c r="R47" s="38">
        <f>IF('Flujo de caja'!$A47="","",'Flujo de caja'!$H47+'Flujo de caja'!$I47)</f>
        <v/>
      </c>
      <c r="S47" s="38">
        <f>IF('Flujo de caja'!$A47="","",'Flujo de caja'!$J47+'Flujo de caja'!$K47+'Flujo de caja'!$L47+'Flujo de caja'!$M47+'Flujo de caja'!$N47+'Flujo de caja'!$Q47)</f>
        <v/>
      </c>
      <c r="T47" s="38">
        <f>IF('Flujo de caja'!$A47="","",'Flujo de caja'!$R47-'Flujo de caja'!$S47)</f>
        <v/>
      </c>
      <c r="U47" s="38">
        <f>IF('Flujo de caja'!$A47="","",'Flujo de caja'!$T47-'Flujo de caja'!$P47)</f>
        <v/>
      </c>
      <c r="V47" s="10">
        <f>IF(OR('Flujo de caja'!$A47="",'Flujo de caja'!$F47=""),"",IF('Flujo de caja'!$H47&gt;='Flujo de caja'!$F47,"Cobrado","Pendiente"))</f>
        <v/>
      </c>
      <c r="W47" s="8" t="n"/>
    </row>
    <row r="48">
      <c r="A48" s="2" t="n"/>
      <c r="B48" s="35" t="n"/>
      <c r="C48" s="2" t="n"/>
      <c r="D48" s="2" t="n"/>
      <c r="E48" s="2" t="n"/>
      <c r="F48" s="36" t="n"/>
      <c r="G48" s="5" t="n"/>
      <c r="H48" s="36" t="n"/>
      <c r="I48" s="36" t="n"/>
      <c r="J48" s="36" t="n"/>
      <c r="K48" s="36" t="n"/>
      <c r="L48" s="36" t="n"/>
      <c r="M48" s="36" t="n"/>
      <c r="N48" s="36" t="n"/>
      <c r="O48" s="36" t="n"/>
      <c r="P48" s="36" t="n"/>
      <c r="Q48" s="36" t="n"/>
      <c r="R48" s="37">
        <f>IF('Flujo de caja'!$A48="","",'Flujo de caja'!$H48+'Flujo de caja'!$I48)</f>
        <v/>
      </c>
      <c r="S48" s="37">
        <f>IF('Flujo de caja'!$A48="","",'Flujo de caja'!$J48+'Flujo de caja'!$K48+'Flujo de caja'!$L48+'Flujo de caja'!$M48+'Flujo de caja'!$N48+'Flujo de caja'!$Q48)</f>
        <v/>
      </c>
      <c r="T48" s="37">
        <f>IF('Flujo de caja'!$A48="","",'Flujo de caja'!$R48-'Flujo de caja'!$S48)</f>
        <v/>
      </c>
      <c r="U48" s="37">
        <f>IF('Flujo de caja'!$A48="","",'Flujo de caja'!$T48-'Flujo de caja'!$P48)</f>
        <v/>
      </c>
      <c r="V48" s="7">
        <f>IF(OR('Flujo de caja'!$A48="",'Flujo de caja'!$F48=""),"",IF('Flujo de caja'!$H48&gt;='Flujo de caja'!$F48,"Cobrado","Pendiente"))</f>
        <v/>
      </c>
      <c r="W48" s="8" t="n"/>
    </row>
    <row r="49">
      <c r="A49" s="2" t="n"/>
      <c r="B49" s="35" t="n"/>
      <c r="C49" s="2" t="n"/>
      <c r="D49" s="2" t="n"/>
      <c r="E49" s="2" t="n"/>
      <c r="F49" s="36" t="n"/>
      <c r="G49" s="5" t="n"/>
      <c r="H49" s="36" t="n"/>
      <c r="I49" s="36" t="n"/>
      <c r="J49" s="36" t="n"/>
      <c r="K49" s="36" t="n"/>
      <c r="L49" s="36" t="n"/>
      <c r="M49" s="36" t="n"/>
      <c r="N49" s="36" t="n"/>
      <c r="O49" s="36" t="n"/>
      <c r="P49" s="36" t="n"/>
      <c r="Q49" s="36" t="n"/>
      <c r="R49" s="38">
        <f>IF('Flujo de caja'!$A49="","",'Flujo de caja'!$H49+'Flujo de caja'!$I49)</f>
        <v/>
      </c>
      <c r="S49" s="38">
        <f>IF('Flujo de caja'!$A49="","",'Flujo de caja'!$J49+'Flujo de caja'!$K49+'Flujo de caja'!$L49+'Flujo de caja'!$M49+'Flujo de caja'!$N49+'Flujo de caja'!$Q49)</f>
        <v/>
      </c>
      <c r="T49" s="38">
        <f>IF('Flujo de caja'!$A49="","",'Flujo de caja'!$R49-'Flujo de caja'!$S49)</f>
        <v/>
      </c>
      <c r="U49" s="38">
        <f>IF('Flujo de caja'!$A49="","",'Flujo de caja'!$T49-'Flujo de caja'!$P49)</f>
        <v/>
      </c>
      <c r="V49" s="10">
        <f>IF(OR('Flujo de caja'!$A49="",'Flujo de caja'!$F49=""),"",IF('Flujo de caja'!$H49&gt;='Flujo de caja'!$F49,"Cobrado","Pendiente"))</f>
        <v/>
      </c>
      <c r="W49" s="8" t="n"/>
    </row>
    <row r="50">
      <c r="A50" s="2" t="n"/>
      <c r="B50" s="35" t="n"/>
      <c r="C50" s="2" t="n"/>
      <c r="D50" s="2" t="n"/>
      <c r="E50" s="2" t="n"/>
      <c r="F50" s="36" t="n"/>
      <c r="G50" s="5" t="n"/>
      <c r="H50" s="36" t="n"/>
      <c r="I50" s="36" t="n"/>
      <c r="J50" s="36" t="n"/>
      <c r="K50" s="36" t="n"/>
      <c r="L50" s="36" t="n"/>
      <c r="M50" s="36" t="n"/>
      <c r="N50" s="36" t="n"/>
      <c r="O50" s="36" t="n"/>
      <c r="P50" s="36" t="n"/>
      <c r="Q50" s="36" t="n"/>
      <c r="R50" s="37">
        <f>IF('Flujo de caja'!$A50="","",'Flujo de caja'!$H50+'Flujo de caja'!$I50)</f>
        <v/>
      </c>
      <c r="S50" s="37">
        <f>IF('Flujo de caja'!$A50="","",'Flujo de caja'!$J50+'Flujo de caja'!$K50+'Flujo de caja'!$L50+'Flujo de caja'!$M50+'Flujo de caja'!$N50+'Flujo de caja'!$Q50)</f>
        <v/>
      </c>
      <c r="T50" s="37">
        <f>IF('Flujo de caja'!$A50="","",'Flujo de caja'!$R50-'Flujo de caja'!$S50)</f>
        <v/>
      </c>
      <c r="U50" s="37">
        <f>IF('Flujo de caja'!$A50="","",'Flujo de caja'!$T50-'Flujo de caja'!$P50)</f>
        <v/>
      </c>
      <c r="V50" s="7">
        <f>IF(OR('Flujo de caja'!$A50="",'Flujo de caja'!$F50=""),"",IF('Flujo de caja'!$H50&gt;='Flujo de caja'!$F50,"Cobrado","Pendiente"))</f>
        <v/>
      </c>
      <c r="W50" s="8" t="n"/>
    </row>
    <row r="51">
      <c r="A51" s="2" t="n"/>
      <c r="B51" s="35" t="n"/>
      <c r="C51" s="2" t="n"/>
      <c r="D51" s="2" t="n"/>
      <c r="E51" s="2" t="n"/>
      <c r="F51" s="36" t="n"/>
      <c r="G51" s="5" t="n"/>
      <c r="H51" s="36" t="n"/>
      <c r="I51" s="36" t="n"/>
      <c r="J51" s="36" t="n"/>
      <c r="K51" s="36" t="n"/>
      <c r="L51" s="36" t="n"/>
      <c r="M51" s="36" t="n"/>
      <c r="N51" s="36" t="n"/>
      <c r="O51" s="36" t="n"/>
      <c r="P51" s="36" t="n"/>
      <c r="Q51" s="36" t="n"/>
      <c r="R51" s="38">
        <f>IF('Flujo de caja'!$A51="","",'Flujo de caja'!$H51+'Flujo de caja'!$I51)</f>
        <v/>
      </c>
      <c r="S51" s="38">
        <f>IF('Flujo de caja'!$A51="","",'Flujo de caja'!$J51+'Flujo de caja'!$K51+'Flujo de caja'!$L51+'Flujo de caja'!$M51+'Flujo de caja'!$N51+'Flujo de caja'!$Q51)</f>
        <v/>
      </c>
      <c r="T51" s="38">
        <f>IF('Flujo de caja'!$A51="","",'Flujo de caja'!$R51-'Flujo de caja'!$S51)</f>
        <v/>
      </c>
      <c r="U51" s="38">
        <f>IF('Flujo de caja'!$A51="","",'Flujo de caja'!$T51-'Flujo de caja'!$P51)</f>
        <v/>
      </c>
      <c r="V51" s="10">
        <f>IF(OR('Flujo de caja'!$A51="",'Flujo de caja'!$F51=""),"",IF('Flujo de caja'!$H51&gt;='Flujo de caja'!$F51,"Cobrado","Pendiente"))</f>
        <v/>
      </c>
      <c r="W51" s="8" t="n"/>
    </row>
    <row r="52">
      <c r="A52" s="2" t="n"/>
      <c r="B52" s="35" t="n"/>
      <c r="C52" s="2" t="n"/>
      <c r="D52" s="2" t="n"/>
      <c r="E52" s="2" t="n"/>
      <c r="F52" s="36" t="n"/>
      <c r="G52" s="5" t="n"/>
      <c r="H52" s="36" t="n"/>
      <c r="I52" s="36" t="n"/>
      <c r="J52" s="36" t="n"/>
      <c r="K52" s="36" t="n"/>
      <c r="L52" s="36" t="n"/>
      <c r="M52" s="36" t="n"/>
      <c r="N52" s="36" t="n"/>
      <c r="O52" s="36" t="n"/>
      <c r="P52" s="36" t="n"/>
      <c r="Q52" s="36" t="n"/>
      <c r="R52" s="37">
        <f>IF('Flujo de caja'!$A52="","",'Flujo de caja'!$H52+'Flujo de caja'!$I52)</f>
        <v/>
      </c>
      <c r="S52" s="37">
        <f>IF('Flujo de caja'!$A52="","",'Flujo de caja'!$J52+'Flujo de caja'!$K52+'Flujo de caja'!$L52+'Flujo de caja'!$M52+'Flujo de caja'!$N52+'Flujo de caja'!$Q52)</f>
        <v/>
      </c>
      <c r="T52" s="37">
        <f>IF('Flujo de caja'!$A52="","",'Flujo de caja'!$R52-'Flujo de caja'!$S52)</f>
        <v/>
      </c>
      <c r="U52" s="37">
        <f>IF('Flujo de caja'!$A52="","",'Flujo de caja'!$T52-'Flujo de caja'!$P52)</f>
        <v/>
      </c>
      <c r="V52" s="7">
        <f>IF(OR('Flujo de caja'!$A52="",'Flujo de caja'!$F52=""),"",IF('Flujo de caja'!$H52&gt;='Flujo de caja'!$F52,"Cobrado","Pendiente"))</f>
        <v/>
      </c>
      <c r="W52" s="8" t="n"/>
    </row>
    <row r="53">
      <c r="A53" s="2" t="n"/>
      <c r="B53" s="35" t="n"/>
      <c r="C53" s="2" t="n"/>
      <c r="D53" s="2" t="n"/>
      <c r="E53" s="2" t="n"/>
      <c r="F53" s="36" t="n"/>
      <c r="G53" s="5" t="n"/>
      <c r="H53" s="36" t="n"/>
      <c r="I53" s="36" t="n"/>
      <c r="J53" s="36" t="n"/>
      <c r="K53" s="36" t="n"/>
      <c r="L53" s="36" t="n"/>
      <c r="M53" s="36" t="n"/>
      <c r="N53" s="36" t="n"/>
      <c r="O53" s="36" t="n"/>
      <c r="P53" s="36" t="n"/>
      <c r="Q53" s="36" t="n"/>
      <c r="R53" s="38">
        <f>IF('Flujo de caja'!$A53="","",'Flujo de caja'!$H53+'Flujo de caja'!$I53)</f>
        <v/>
      </c>
      <c r="S53" s="38">
        <f>IF('Flujo de caja'!$A53="","",'Flujo de caja'!$J53+'Flujo de caja'!$K53+'Flujo de caja'!$L53+'Flujo de caja'!$M53+'Flujo de caja'!$N53+'Flujo de caja'!$Q53)</f>
        <v/>
      </c>
      <c r="T53" s="38">
        <f>IF('Flujo de caja'!$A53="","",'Flujo de caja'!$R53-'Flujo de caja'!$S53)</f>
        <v/>
      </c>
      <c r="U53" s="38">
        <f>IF('Flujo de caja'!$A53="","",'Flujo de caja'!$T53-'Flujo de caja'!$P53)</f>
        <v/>
      </c>
      <c r="V53" s="10">
        <f>IF(OR('Flujo de caja'!$A53="",'Flujo de caja'!$F53=""),"",IF('Flujo de caja'!$H53&gt;='Flujo de caja'!$F53,"Cobrado","Pendiente"))</f>
        <v/>
      </c>
      <c r="W53" s="8" t="n"/>
    </row>
    <row r="54">
      <c r="A54" s="2" t="n"/>
      <c r="B54" s="35" t="n"/>
      <c r="C54" s="2" t="n"/>
      <c r="D54" s="2" t="n"/>
      <c r="E54" s="2" t="n"/>
      <c r="F54" s="36" t="n"/>
      <c r="G54" s="5" t="n"/>
      <c r="H54" s="36" t="n"/>
      <c r="I54" s="36" t="n"/>
      <c r="J54" s="36" t="n"/>
      <c r="K54" s="36" t="n"/>
      <c r="L54" s="36" t="n"/>
      <c r="M54" s="36" t="n"/>
      <c r="N54" s="36" t="n"/>
      <c r="O54" s="36" t="n"/>
      <c r="P54" s="36" t="n"/>
      <c r="Q54" s="36" t="n"/>
      <c r="R54" s="37">
        <f>IF('Flujo de caja'!$A54="","",'Flujo de caja'!$H54+'Flujo de caja'!$I54)</f>
        <v/>
      </c>
      <c r="S54" s="37">
        <f>IF('Flujo de caja'!$A54="","",'Flujo de caja'!$J54+'Flujo de caja'!$K54+'Flujo de caja'!$L54+'Flujo de caja'!$M54+'Flujo de caja'!$N54+'Flujo de caja'!$Q54)</f>
        <v/>
      </c>
      <c r="T54" s="37">
        <f>IF('Flujo de caja'!$A54="","",'Flujo de caja'!$R54-'Flujo de caja'!$S54)</f>
        <v/>
      </c>
      <c r="U54" s="37">
        <f>IF('Flujo de caja'!$A54="","",'Flujo de caja'!$T54-'Flujo de caja'!$P54)</f>
        <v/>
      </c>
      <c r="V54" s="7">
        <f>IF(OR('Flujo de caja'!$A54="",'Flujo de caja'!$F54=""),"",IF('Flujo de caja'!$H54&gt;='Flujo de caja'!$F54,"Cobrado","Pendiente"))</f>
        <v/>
      </c>
      <c r="W54" s="8" t="n"/>
    </row>
    <row r="55">
      <c r="A55" s="2" t="n"/>
      <c r="B55" s="35" t="n"/>
      <c r="C55" s="2" t="n"/>
      <c r="D55" s="2" t="n"/>
      <c r="E55" s="2" t="n"/>
      <c r="F55" s="36" t="n"/>
      <c r="G55" s="5" t="n"/>
      <c r="H55" s="36" t="n"/>
      <c r="I55" s="36" t="n"/>
      <c r="J55" s="36" t="n"/>
      <c r="K55" s="36" t="n"/>
      <c r="L55" s="36" t="n"/>
      <c r="M55" s="36" t="n"/>
      <c r="N55" s="36" t="n"/>
      <c r="O55" s="36" t="n"/>
      <c r="P55" s="36" t="n"/>
      <c r="Q55" s="36" t="n"/>
      <c r="R55" s="38">
        <f>IF('Flujo de caja'!$A55="","",'Flujo de caja'!$H55+'Flujo de caja'!$I55)</f>
        <v/>
      </c>
      <c r="S55" s="38">
        <f>IF('Flujo de caja'!$A55="","",'Flujo de caja'!$J55+'Flujo de caja'!$K55+'Flujo de caja'!$L55+'Flujo de caja'!$M55+'Flujo de caja'!$N55+'Flujo de caja'!$Q55)</f>
        <v/>
      </c>
      <c r="T55" s="38">
        <f>IF('Flujo de caja'!$A55="","",'Flujo de caja'!$R55-'Flujo de caja'!$S55)</f>
        <v/>
      </c>
      <c r="U55" s="38">
        <f>IF('Flujo de caja'!$A55="","",'Flujo de caja'!$T55-'Flujo de caja'!$P55)</f>
        <v/>
      </c>
      <c r="V55" s="10">
        <f>IF(OR('Flujo de caja'!$A55="",'Flujo de caja'!$F55=""),"",IF('Flujo de caja'!$H55&gt;='Flujo de caja'!$F55,"Cobrado","Pendiente"))</f>
        <v/>
      </c>
      <c r="W55" s="8" t="n"/>
    </row>
    <row r="56">
      <c r="A56" s="2" t="n"/>
      <c r="B56" s="35" t="n"/>
      <c r="C56" s="2" t="n"/>
      <c r="D56" s="2" t="n"/>
      <c r="E56" s="2" t="n"/>
      <c r="F56" s="36" t="n"/>
      <c r="G56" s="5" t="n"/>
      <c r="H56" s="36" t="n"/>
      <c r="I56" s="36" t="n"/>
      <c r="J56" s="36" t="n"/>
      <c r="K56" s="36" t="n"/>
      <c r="L56" s="36" t="n"/>
      <c r="M56" s="36" t="n"/>
      <c r="N56" s="36" t="n"/>
      <c r="O56" s="36" t="n"/>
      <c r="P56" s="36" t="n"/>
      <c r="Q56" s="36" t="n"/>
      <c r="R56" s="37">
        <f>IF('Flujo de caja'!$A56="","",'Flujo de caja'!$H56+'Flujo de caja'!$I56)</f>
        <v/>
      </c>
      <c r="S56" s="37">
        <f>IF('Flujo de caja'!$A56="","",'Flujo de caja'!$J56+'Flujo de caja'!$K56+'Flujo de caja'!$L56+'Flujo de caja'!$M56+'Flujo de caja'!$N56+'Flujo de caja'!$Q56)</f>
        <v/>
      </c>
      <c r="T56" s="37">
        <f>IF('Flujo de caja'!$A56="","",'Flujo de caja'!$R56-'Flujo de caja'!$S56)</f>
        <v/>
      </c>
      <c r="U56" s="37">
        <f>IF('Flujo de caja'!$A56="","",'Flujo de caja'!$T56-'Flujo de caja'!$P56)</f>
        <v/>
      </c>
      <c r="V56" s="7">
        <f>IF(OR('Flujo de caja'!$A56="",'Flujo de caja'!$F56=""),"",IF('Flujo de caja'!$H56&gt;='Flujo de caja'!$F56,"Cobrado","Pendiente"))</f>
        <v/>
      </c>
      <c r="W56" s="8" t="n"/>
    </row>
    <row r="57">
      <c r="A57" s="2" t="n"/>
      <c r="B57" s="35" t="n"/>
      <c r="C57" s="2" t="n"/>
      <c r="D57" s="2" t="n"/>
      <c r="E57" s="2" t="n"/>
      <c r="F57" s="36" t="n"/>
      <c r="G57" s="5" t="n"/>
      <c r="H57" s="36" t="n"/>
      <c r="I57" s="36" t="n"/>
      <c r="J57" s="36" t="n"/>
      <c r="K57" s="36" t="n"/>
      <c r="L57" s="36" t="n"/>
      <c r="M57" s="36" t="n"/>
      <c r="N57" s="36" t="n"/>
      <c r="O57" s="36" t="n"/>
      <c r="P57" s="36" t="n"/>
      <c r="Q57" s="36" t="n"/>
      <c r="R57" s="38">
        <f>IF('Flujo de caja'!$A57="","",'Flujo de caja'!$H57+'Flujo de caja'!$I57)</f>
        <v/>
      </c>
      <c r="S57" s="38">
        <f>IF('Flujo de caja'!$A57="","",'Flujo de caja'!$J57+'Flujo de caja'!$K57+'Flujo de caja'!$L57+'Flujo de caja'!$M57+'Flujo de caja'!$N57+'Flujo de caja'!$Q57)</f>
        <v/>
      </c>
      <c r="T57" s="38">
        <f>IF('Flujo de caja'!$A57="","",'Flujo de caja'!$R57-'Flujo de caja'!$S57)</f>
        <v/>
      </c>
      <c r="U57" s="38">
        <f>IF('Flujo de caja'!$A57="","",'Flujo de caja'!$T57-'Flujo de caja'!$P57)</f>
        <v/>
      </c>
      <c r="V57" s="10">
        <f>IF(OR('Flujo de caja'!$A57="",'Flujo de caja'!$F57=""),"",IF('Flujo de caja'!$H57&gt;='Flujo de caja'!$F57,"Cobrado","Pendiente"))</f>
        <v/>
      </c>
      <c r="W57" s="8" t="n"/>
    </row>
    <row r="58">
      <c r="A58" s="2" t="n"/>
      <c r="B58" s="35" t="n"/>
      <c r="C58" s="2" t="n"/>
      <c r="D58" s="2" t="n"/>
      <c r="E58" s="2" t="n"/>
      <c r="F58" s="36" t="n"/>
      <c r="G58" s="5" t="n"/>
      <c r="H58" s="36" t="n"/>
      <c r="I58" s="36" t="n"/>
      <c r="J58" s="36" t="n"/>
      <c r="K58" s="36" t="n"/>
      <c r="L58" s="36" t="n"/>
      <c r="M58" s="36" t="n"/>
      <c r="N58" s="36" t="n"/>
      <c r="O58" s="36" t="n"/>
      <c r="P58" s="36" t="n"/>
      <c r="Q58" s="36" t="n"/>
      <c r="R58" s="37">
        <f>IF('Flujo de caja'!$A58="","",'Flujo de caja'!$H58+'Flujo de caja'!$I58)</f>
        <v/>
      </c>
      <c r="S58" s="37">
        <f>IF('Flujo de caja'!$A58="","",'Flujo de caja'!$J58+'Flujo de caja'!$K58+'Flujo de caja'!$L58+'Flujo de caja'!$M58+'Flujo de caja'!$N58+'Flujo de caja'!$Q58)</f>
        <v/>
      </c>
      <c r="T58" s="37">
        <f>IF('Flujo de caja'!$A58="","",'Flujo de caja'!$R58-'Flujo de caja'!$S58)</f>
        <v/>
      </c>
      <c r="U58" s="37">
        <f>IF('Flujo de caja'!$A58="","",'Flujo de caja'!$T58-'Flujo de caja'!$P58)</f>
        <v/>
      </c>
      <c r="V58" s="7">
        <f>IF(OR('Flujo de caja'!$A58="",'Flujo de caja'!$F58=""),"",IF('Flujo de caja'!$H58&gt;='Flujo de caja'!$F58,"Cobrado","Pendiente"))</f>
        <v/>
      </c>
      <c r="W58" s="8" t="n"/>
    </row>
    <row r="59">
      <c r="A59" s="2" t="n"/>
      <c r="B59" s="35" t="n"/>
      <c r="C59" s="2" t="n"/>
      <c r="D59" s="2" t="n"/>
      <c r="E59" s="2" t="n"/>
      <c r="F59" s="36" t="n"/>
      <c r="G59" s="5" t="n"/>
      <c r="H59" s="36" t="n"/>
      <c r="I59" s="36" t="n"/>
      <c r="J59" s="36" t="n"/>
      <c r="K59" s="36" t="n"/>
      <c r="L59" s="36" t="n"/>
      <c r="M59" s="36" t="n"/>
      <c r="N59" s="36" t="n"/>
      <c r="O59" s="36" t="n"/>
      <c r="P59" s="36" t="n"/>
      <c r="Q59" s="36" t="n"/>
      <c r="R59" s="38">
        <f>IF('Flujo de caja'!$A59="","",'Flujo de caja'!$H59+'Flujo de caja'!$I59)</f>
        <v/>
      </c>
      <c r="S59" s="38">
        <f>IF('Flujo de caja'!$A59="","",'Flujo de caja'!$J59+'Flujo de caja'!$K59+'Flujo de caja'!$L59+'Flujo de caja'!$M59+'Flujo de caja'!$N59+'Flujo de caja'!$Q59)</f>
        <v/>
      </c>
      <c r="T59" s="38">
        <f>IF('Flujo de caja'!$A59="","",'Flujo de caja'!$R59-'Flujo de caja'!$S59)</f>
        <v/>
      </c>
      <c r="U59" s="38">
        <f>IF('Flujo de caja'!$A59="","",'Flujo de caja'!$T59-'Flujo de caja'!$P59)</f>
        <v/>
      </c>
      <c r="V59" s="10">
        <f>IF(OR('Flujo de caja'!$A59="",'Flujo de caja'!$F59=""),"",IF('Flujo de caja'!$H59&gt;='Flujo de caja'!$F59,"Cobrado","Pendiente"))</f>
        <v/>
      </c>
      <c r="W59" s="8" t="n"/>
    </row>
    <row r="60">
      <c r="A60" s="2" t="n"/>
      <c r="B60" s="35" t="n"/>
      <c r="C60" s="2" t="n"/>
      <c r="D60" s="2" t="n"/>
      <c r="E60" s="2" t="n"/>
      <c r="F60" s="36" t="n"/>
      <c r="G60" s="5" t="n"/>
      <c r="H60" s="36" t="n"/>
      <c r="I60" s="36" t="n"/>
      <c r="J60" s="36" t="n"/>
      <c r="K60" s="36" t="n"/>
      <c r="L60" s="36" t="n"/>
      <c r="M60" s="36" t="n"/>
      <c r="N60" s="36" t="n"/>
      <c r="O60" s="36" t="n"/>
      <c r="P60" s="36" t="n"/>
      <c r="Q60" s="36" t="n"/>
      <c r="R60" s="37">
        <f>IF('Flujo de caja'!$A60="","",'Flujo de caja'!$H60+'Flujo de caja'!$I60)</f>
        <v/>
      </c>
      <c r="S60" s="37">
        <f>IF('Flujo de caja'!$A60="","",'Flujo de caja'!$J60+'Flujo de caja'!$K60+'Flujo de caja'!$L60+'Flujo de caja'!$M60+'Flujo de caja'!$N60+'Flujo de caja'!$Q60)</f>
        <v/>
      </c>
      <c r="T60" s="37">
        <f>IF('Flujo de caja'!$A60="","",'Flujo de caja'!$R60-'Flujo de caja'!$S60)</f>
        <v/>
      </c>
      <c r="U60" s="37">
        <f>IF('Flujo de caja'!$A60="","",'Flujo de caja'!$T60-'Flujo de caja'!$P60)</f>
        <v/>
      </c>
      <c r="V60" s="7">
        <f>IF(OR('Flujo de caja'!$A60="",'Flujo de caja'!$F60=""),"",IF('Flujo de caja'!$H60&gt;='Flujo de caja'!$F60,"Cobrado","Pendiente"))</f>
        <v/>
      </c>
      <c r="W60" s="8" t="n"/>
    </row>
    <row r="61">
      <c r="A61" s="2" t="n"/>
      <c r="B61" s="35" t="n"/>
      <c r="C61" s="2" t="n"/>
      <c r="D61" s="2" t="n"/>
      <c r="E61" s="2" t="n"/>
      <c r="F61" s="36" t="n"/>
      <c r="G61" s="5" t="n"/>
      <c r="H61" s="36" t="n"/>
      <c r="I61" s="36" t="n"/>
      <c r="J61" s="36" t="n"/>
      <c r="K61" s="36" t="n"/>
      <c r="L61" s="36" t="n"/>
      <c r="M61" s="36" t="n"/>
      <c r="N61" s="36" t="n"/>
      <c r="O61" s="36" t="n"/>
      <c r="P61" s="36" t="n"/>
      <c r="Q61" s="36" t="n"/>
      <c r="R61" s="38">
        <f>IF('Flujo de caja'!$A61="","",'Flujo de caja'!$H61+'Flujo de caja'!$I61)</f>
        <v/>
      </c>
      <c r="S61" s="38">
        <f>IF('Flujo de caja'!$A61="","",'Flujo de caja'!$J61+'Flujo de caja'!$K61+'Flujo de caja'!$L61+'Flujo de caja'!$M61+'Flujo de caja'!$N61+'Flujo de caja'!$Q61)</f>
        <v/>
      </c>
      <c r="T61" s="38">
        <f>IF('Flujo de caja'!$A61="","",'Flujo de caja'!$R61-'Flujo de caja'!$S61)</f>
        <v/>
      </c>
      <c r="U61" s="38">
        <f>IF('Flujo de caja'!$A61="","",'Flujo de caja'!$T61-'Flujo de caja'!$P61)</f>
        <v/>
      </c>
      <c r="V61" s="10">
        <f>IF(OR('Flujo de caja'!$A61="",'Flujo de caja'!$F61=""),"",IF('Flujo de caja'!$H61&gt;='Flujo de caja'!$F61,"Cobrado","Pendiente"))</f>
        <v/>
      </c>
      <c r="W61" s="8" t="n"/>
    </row>
    <row r="62">
      <c r="A62" s="2" t="n"/>
      <c r="B62" s="35" t="n"/>
      <c r="C62" s="2" t="n"/>
      <c r="D62" s="2" t="n"/>
      <c r="E62" s="2" t="n"/>
      <c r="F62" s="36" t="n"/>
      <c r="G62" s="5" t="n"/>
      <c r="H62" s="36" t="n"/>
      <c r="I62" s="36" t="n"/>
      <c r="J62" s="36" t="n"/>
      <c r="K62" s="36" t="n"/>
      <c r="L62" s="36" t="n"/>
      <c r="M62" s="36" t="n"/>
      <c r="N62" s="36" t="n"/>
      <c r="O62" s="36" t="n"/>
      <c r="P62" s="36" t="n"/>
      <c r="Q62" s="36" t="n"/>
      <c r="R62" s="37">
        <f>IF('Flujo de caja'!$A62="","",'Flujo de caja'!$H62+'Flujo de caja'!$I62)</f>
        <v/>
      </c>
      <c r="S62" s="37">
        <f>IF('Flujo de caja'!$A62="","",'Flujo de caja'!$J62+'Flujo de caja'!$K62+'Flujo de caja'!$L62+'Flujo de caja'!$M62+'Flujo de caja'!$N62+'Flujo de caja'!$Q62)</f>
        <v/>
      </c>
      <c r="T62" s="37">
        <f>IF('Flujo de caja'!$A62="","",'Flujo de caja'!$R62-'Flujo de caja'!$S62)</f>
        <v/>
      </c>
      <c r="U62" s="37">
        <f>IF('Flujo de caja'!$A62="","",'Flujo de caja'!$T62-'Flujo de caja'!$P62)</f>
        <v/>
      </c>
      <c r="V62" s="7">
        <f>IF(OR('Flujo de caja'!$A62="",'Flujo de caja'!$F62=""),"",IF('Flujo de caja'!$H62&gt;='Flujo de caja'!$F62,"Cobrado","Pendiente"))</f>
        <v/>
      </c>
      <c r="W62" s="8" t="n"/>
    </row>
    <row r="63">
      <c r="A63" s="2" t="n"/>
      <c r="B63" s="35" t="n"/>
      <c r="C63" s="2" t="n"/>
      <c r="D63" s="2" t="n"/>
      <c r="E63" s="2" t="n"/>
      <c r="F63" s="36" t="n"/>
      <c r="G63" s="5" t="n"/>
      <c r="H63" s="36" t="n"/>
      <c r="I63" s="36" t="n"/>
      <c r="J63" s="36" t="n"/>
      <c r="K63" s="36" t="n"/>
      <c r="L63" s="36" t="n"/>
      <c r="M63" s="36" t="n"/>
      <c r="N63" s="36" t="n"/>
      <c r="O63" s="36" t="n"/>
      <c r="P63" s="36" t="n"/>
      <c r="Q63" s="36" t="n"/>
      <c r="R63" s="38">
        <f>IF('Flujo de caja'!$A63="","",'Flujo de caja'!$H63+'Flujo de caja'!$I63)</f>
        <v/>
      </c>
      <c r="S63" s="38">
        <f>IF('Flujo de caja'!$A63="","",'Flujo de caja'!$J63+'Flujo de caja'!$K63+'Flujo de caja'!$L63+'Flujo de caja'!$M63+'Flujo de caja'!$N63+'Flujo de caja'!$Q63)</f>
        <v/>
      </c>
      <c r="T63" s="38">
        <f>IF('Flujo de caja'!$A63="","",'Flujo de caja'!$R63-'Flujo de caja'!$S63)</f>
        <v/>
      </c>
      <c r="U63" s="38">
        <f>IF('Flujo de caja'!$A63="","",'Flujo de caja'!$T63-'Flujo de caja'!$P63)</f>
        <v/>
      </c>
      <c r="V63" s="10">
        <f>IF(OR('Flujo de caja'!$A63="",'Flujo de caja'!$F63=""),"",IF('Flujo de caja'!$H63&gt;='Flujo de caja'!$F63,"Cobrado","Pendiente"))</f>
        <v/>
      </c>
      <c r="W63" s="8" t="n"/>
    </row>
    <row r="64">
      <c r="A64" s="2" t="n"/>
      <c r="B64" s="35" t="n"/>
      <c r="C64" s="2" t="n"/>
      <c r="D64" s="2" t="n"/>
      <c r="E64" s="2" t="n"/>
      <c r="F64" s="36" t="n"/>
      <c r="G64" s="5" t="n"/>
      <c r="H64" s="36" t="n"/>
      <c r="I64" s="36" t="n"/>
      <c r="J64" s="36" t="n"/>
      <c r="K64" s="36" t="n"/>
      <c r="L64" s="36" t="n"/>
      <c r="M64" s="36" t="n"/>
      <c r="N64" s="36" t="n"/>
      <c r="O64" s="36" t="n"/>
      <c r="P64" s="36" t="n"/>
      <c r="Q64" s="36" t="n"/>
      <c r="R64" s="37">
        <f>IF('Flujo de caja'!$A64="","",'Flujo de caja'!$H64+'Flujo de caja'!$I64)</f>
        <v/>
      </c>
      <c r="S64" s="37">
        <f>IF('Flujo de caja'!$A64="","",'Flujo de caja'!$J64+'Flujo de caja'!$K64+'Flujo de caja'!$L64+'Flujo de caja'!$M64+'Flujo de caja'!$N64+'Flujo de caja'!$Q64)</f>
        <v/>
      </c>
      <c r="T64" s="37">
        <f>IF('Flujo de caja'!$A64="","",'Flujo de caja'!$R64-'Flujo de caja'!$S64)</f>
        <v/>
      </c>
      <c r="U64" s="37">
        <f>IF('Flujo de caja'!$A64="","",'Flujo de caja'!$T64-'Flujo de caja'!$P64)</f>
        <v/>
      </c>
      <c r="V64" s="7">
        <f>IF(OR('Flujo de caja'!$A64="",'Flujo de caja'!$F64=""),"",IF('Flujo de caja'!$H64&gt;='Flujo de caja'!$F64,"Cobrado","Pendiente"))</f>
        <v/>
      </c>
      <c r="W64" s="8" t="n"/>
    </row>
    <row r="65">
      <c r="A65" s="2" t="n"/>
      <c r="B65" s="35" t="n"/>
      <c r="C65" s="2" t="n"/>
      <c r="D65" s="2" t="n"/>
      <c r="E65" s="2" t="n"/>
      <c r="F65" s="36" t="n"/>
      <c r="G65" s="5" t="n"/>
      <c r="H65" s="36" t="n"/>
      <c r="I65" s="36" t="n"/>
      <c r="J65" s="36" t="n"/>
      <c r="K65" s="36" t="n"/>
      <c r="L65" s="36" t="n"/>
      <c r="M65" s="36" t="n"/>
      <c r="N65" s="36" t="n"/>
      <c r="O65" s="36" t="n"/>
      <c r="P65" s="36" t="n"/>
      <c r="Q65" s="36" t="n"/>
      <c r="R65" s="38">
        <f>IF('Flujo de caja'!$A65="","",'Flujo de caja'!$H65+'Flujo de caja'!$I65)</f>
        <v/>
      </c>
      <c r="S65" s="38">
        <f>IF('Flujo de caja'!$A65="","",'Flujo de caja'!$J65+'Flujo de caja'!$K65+'Flujo de caja'!$L65+'Flujo de caja'!$M65+'Flujo de caja'!$N65+'Flujo de caja'!$Q65)</f>
        <v/>
      </c>
      <c r="T65" s="38">
        <f>IF('Flujo de caja'!$A65="","",'Flujo de caja'!$R65-'Flujo de caja'!$S65)</f>
        <v/>
      </c>
      <c r="U65" s="38">
        <f>IF('Flujo de caja'!$A65="","",'Flujo de caja'!$T65-'Flujo de caja'!$P65)</f>
        <v/>
      </c>
      <c r="V65" s="10">
        <f>IF(OR('Flujo de caja'!$A65="",'Flujo de caja'!$F65=""),"",IF('Flujo de caja'!$H65&gt;='Flujo de caja'!$F65,"Cobrado","Pendiente"))</f>
        <v/>
      </c>
      <c r="W65" s="8" t="n"/>
    </row>
    <row r="66">
      <c r="A66" s="2" t="n"/>
      <c r="B66" s="35" t="n"/>
      <c r="C66" s="2" t="n"/>
      <c r="D66" s="2" t="n"/>
      <c r="E66" s="2" t="n"/>
      <c r="F66" s="36" t="n"/>
      <c r="G66" s="5" t="n"/>
      <c r="H66" s="36" t="n"/>
      <c r="I66" s="36" t="n"/>
      <c r="J66" s="36" t="n"/>
      <c r="K66" s="36" t="n"/>
      <c r="L66" s="36" t="n"/>
      <c r="M66" s="36" t="n"/>
      <c r="N66" s="36" t="n"/>
      <c r="O66" s="36" t="n"/>
      <c r="P66" s="36" t="n"/>
      <c r="Q66" s="36" t="n"/>
      <c r="R66" s="37">
        <f>IF('Flujo de caja'!$A66="","",'Flujo de caja'!$H66+'Flujo de caja'!$I66)</f>
        <v/>
      </c>
      <c r="S66" s="37">
        <f>IF('Flujo de caja'!$A66="","",'Flujo de caja'!$J66+'Flujo de caja'!$K66+'Flujo de caja'!$L66+'Flujo de caja'!$M66+'Flujo de caja'!$N66+'Flujo de caja'!$Q66)</f>
        <v/>
      </c>
      <c r="T66" s="37">
        <f>IF('Flujo de caja'!$A66="","",'Flujo de caja'!$R66-'Flujo de caja'!$S66)</f>
        <v/>
      </c>
      <c r="U66" s="37">
        <f>IF('Flujo de caja'!$A66="","",'Flujo de caja'!$T66-'Flujo de caja'!$P66)</f>
        <v/>
      </c>
      <c r="V66" s="7">
        <f>IF(OR('Flujo de caja'!$A66="",'Flujo de caja'!$F66=""),"",IF('Flujo de caja'!$H66&gt;='Flujo de caja'!$F66,"Cobrado","Pendiente"))</f>
        <v/>
      </c>
      <c r="W66" s="8" t="n"/>
    </row>
    <row r="67">
      <c r="A67" s="2" t="n"/>
      <c r="B67" s="35" t="n"/>
      <c r="C67" s="2" t="n"/>
      <c r="D67" s="2" t="n"/>
      <c r="E67" s="2" t="n"/>
      <c r="F67" s="36" t="n"/>
      <c r="G67" s="5" t="n"/>
      <c r="H67" s="36" t="n"/>
      <c r="I67" s="36" t="n"/>
      <c r="J67" s="36" t="n"/>
      <c r="K67" s="36" t="n"/>
      <c r="L67" s="36" t="n"/>
      <c r="M67" s="36" t="n"/>
      <c r="N67" s="36" t="n"/>
      <c r="O67" s="36" t="n"/>
      <c r="P67" s="36" t="n"/>
      <c r="Q67" s="36" t="n"/>
      <c r="R67" s="38">
        <f>IF('Flujo de caja'!$A67="","",'Flujo de caja'!$H67+'Flujo de caja'!$I67)</f>
        <v/>
      </c>
      <c r="S67" s="38">
        <f>IF('Flujo de caja'!$A67="","",'Flujo de caja'!$J67+'Flujo de caja'!$K67+'Flujo de caja'!$L67+'Flujo de caja'!$M67+'Flujo de caja'!$N67+'Flujo de caja'!$Q67)</f>
        <v/>
      </c>
      <c r="T67" s="38">
        <f>IF('Flujo de caja'!$A67="","",'Flujo de caja'!$R67-'Flujo de caja'!$S67)</f>
        <v/>
      </c>
      <c r="U67" s="38">
        <f>IF('Flujo de caja'!$A67="","",'Flujo de caja'!$T67-'Flujo de caja'!$P67)</f>
        <v/>
      </c>
      <c r="V67" s="10">
        <f>IF(OR('Flujo de caja'!$A67="",'Flujo de caja'!$F67=""),"",IF('Flujo de caja'!$H67&gt;='Flujo de caja'!$F67,"Cobrado","Pendiente"))</f>
        <v/>
      </c>
      <c r="W67" s="8" t="n"/>
    </row>
    <row r="68">
      <c r="A68" s="2" t="n"/>
      <c r="B68" s="35" t="n"/>
      <c r="C68" s="2" t="n"/>
      <c r="D68" s="2" t="n"/>
      <c r="E68" s="2" t="n"/>
      <c r="F68" s="36" t="n"/>
      <c r="G68" s="5" t="n"/>
      <c r="H68" s="36" t="n"/>
      <c r="I68" s="36" t="n"/>
      <c r="J68" s="36" t="n"/>
      <c r="K68" s="36" t="n"/>
      <c r="L68" s="36" t="n"/>
      <c r="M68" s="36" t="n"/>
      <c r="N68" s="36" t="n"/>
      <c r="O68" s="36" t="n"/>
      <c r="P68" s="36" t="n"/>
      <c r="Q68" s="36" t="n"/>
      <c r="R68" s="37">
        <f>IF('Flujo de caja'!$A68="","",'Flujo de caja'!$H68+'Flujo de caja'!$I68)</f>
        <v/>
      </c>
      <c r="S68" s="37">
        <f>IF('Flujo de caja'!$A68="","",'Flujo de caja'!$J68+'Flujo de caja'!$K68+'Flujo de caja'!$L68+'Flujo de caja'!$M68+'Flujo de caja'!$N68+'Flujo de caja'!$Q68)</f>
        <v/>
      </c>
      <c r="T68" s="37">
        <f>IF('Flujo de caja'!$A68="","",'Flujo de caja'!$R68-'Flujo de caja'!$S68)</f>
        <v/>
      </c>
      <c r="U68" s="37">
        <f>IF('Flujo de caja'!$A68="","",'Flujo de caja'!$T68-'Flujo de caja'!$P68)</f>
        <v/>
      </c>
      <c r="V68" s="7">
        <f>IF(OR('Flujo de caja'!$A68="",'Flujo de caja'!$F68=""),"",IF('Flujo de caja'!$H68&gt;='Flujo de caja'!$F68,"Cobrado","Pendiente"))</f>
        <v/>
      </c>
      <c r="W68" s="8" t="n"/>
    </row>
    <row r="69">
      <c r="A69" s="2" t="n"/>
      <c r="B69" s="35" t="n"/>
      <c r="C69" s="2" t="n"/>
      <c r="D69" s="2" t="n"/>
      <c r="E69" s="2" t="n"/>
      <c r="F69" s="36" t="n"/>
      <c r="G69" s="5" t="n"/>
      <c r="H69" s="36" t="n"/>
      <c r="I69" s="36" t="n"/>
      <c r="J69" s="36" t="n"/>
      <c r="K69" s="36" t="n"/>
      <c r="L69" s="36" t="n"/>
      <c r="M69" s="36" t="n"/>
      <c r="N69" s="36" t="n"/>
      <c r="O69" s="36" t="n"/>
      <c r="P69" s="36" t="n"/>
      <c r="Q69" s="36" t="n"/>
      <c r="R69" s="38">
        <f>IF('Flujo de caja'!$A69="","",'Flujo de caja'!$H69+'Flujo de caja'!$I69)</f>
        <v/>
      </c>
      <c r="S69" s="38">
        <f>IF('Flujo de caja'!$A69="","",'Flujo de caja'!$J69+'Flujo de caja'!$K69+'Flujo de caja'!$L69+'Flujo de caja'!$M69+'Flujo de caja'!$N69+'Flujo de caja'!$Q69)</f>
        <v/>
      </c>
      <c r="T69" s="38">
        <f>IF('Flujo de caja'!$A69="","",'Flujo de caja'!$R69-'Flujo de caja'!$S69)</f>
        <v/>
      </c>
      <c r="U69" s="38">
        <f>IF('Flujo de caja'!$A69="","",'Flujo de caja'!$T69-'Flujo de caja'!$P69)</f>
        <v/>
      </c>
      <c r="V69" s="10">
        <f>IF(OR('Flujo de caja'!$A69="",'Flujo de caja'!$F69=""),"",IF('Flujo de caja'!$H69&gt;='Flujo de caja'!$F69,"Cobrado","Pendiente"))</f>
        <v/>
      </c>
      <c r="W69" s="8" t="n"/>
    </row>
    <row r="70">
      <c r="A70" s="2" t="n"/>
      <c r="B70" s="35" t="n"/>
      <c r="C70" s="2" t="n"/>
      <c r="D70" s="2" t="n"/>
      <c r="E70" s="2" t="n"/>
      <c r="F70" s="36" t="n"/>
      <c r="G70" s="5" t="n"/>
      <c r="H70" s="36" t="n"/>
      <c r="I70" s="36" t="n"/>
      <c r="J70" s="36" t="n"/>
      <c r="K70" s="36" t="n"/>
      <c r="L70" s="36" t="n"/>
      <c r="M70" s="36" t="n"/>
      <c r="N70" s="36" t="n"/>
      <c r="O70" s="36" t="n"/>
      <c r="P70" s="36" t="n"/>
      <c r="Q70" s="36" t="n"/>
      <c r="R70" s="37">
        <f>IF('Flujo de caja'!$A70="","",'Flujo de caja'!$H70+'Flujo de caja'!$I70)</f>
        <v/>
      </c>
      <c r="S70" s="37">
        <f>IF('Flujo de caja'!$A70="","",'Flujo de caja'!$J70+'Flujo de caja'!$K70+'Flujo de caja'!$L70+'Flujo de caja'!$M70+'Flujo de caja'!$N70+'Flujo de caja'!$Q70)</f>
        <v/>
      </c>
      <c r="T70" s="37">
        <f>IF('Flujo de caja'!$A70="","",'Flujo de caja'!$R70-'Flujo de caja'!$S70)</f>
        <v/>
      </c>
      <c r="U70" s="37">
        <f>IF('Flujo de caja'!$A70="","",'Flujo de caja'!$T70-'Flujo de caja'!$P70)</f>
        <v/>
      </c>
      <c r="V70" s="7">
        <f>IF(OR('Flujo de caja'!$A70="",'Flujo de caja'!$F70=""),"",IF('Flujo de caja'!$H70&gt;='Flujo de caja'!$F70,"Cobrado","Pendiente"))</f>
        <v/>
      </c>
      <c r="W70" s="8" t="n"/>
    </row>
    <row r="71">
      <c r="A71" s="2" t="n"/>
      <c r="B71" s="35" t="n"/>
      <c r="C71" s="2" t="n"/>
      <c r="D71" s="2" t="n"/>
      <c r="E71" s="2" t="n"/>
      <c r="F71" s="36" t="n"/>
      <c r="G71" s="5" t="n"/>
      <c r="H71" s="36" t="n"/>
      <c r="I71" s="36" t="n"/>
      <c r="J71" s="36" t="n"/>
      <c r="K71" s="36" t="n"/>
      <c r="L71" s="36" t="n"/>
      <c r="M71" s="36" t="n"/>
      <c r="N71" s="36" t="n"/>
      <c r="O71" s="36" t="n"/>
      <c r="P71" s="36" t="n"/>
      <c r="Q71" s="36" t="n"/>
      <c r="R71" s="38">
        <f>IF('Flujo de caja'!$A71="","",'Flujo de caja'!$H71+'Flujo de caja'!$I71)</f>
        <v/>
      </c>
      <c r="S71" s="38">
        <f>IF('Flujo de caja'!$A71="","",'Flujo de caja'!$J71+'Flujo de caja'!$K71+'Flujo de caja'!$L71+'Flujo de caja'!$M71+'Flujo de caja'!$N71+'Flujo de caja'!$Q71)</f>
        <v/>
      </c>
      <c r="T71" s="38">
        <f>IF('Flujo de caja'!$A71="","",'Flujo de caja'!$R71-'Flujo de caja'!$S71)</f>
        <v/>
      </c>
      <c r="U71" s="38">
        <f>IF('Flujo de caja'!$A71="","",'Flujo de caja'!$T71-'Flujo de caja'!$P71)</f>
        <v/>
      </c>
      <c r="V71" s="10">
        <f>IF(OR('Flujo de caja'!$A71="",'Flujo de caja'!$F71=""),"",IF('Flujo de caja'!$H71&gt;='Flujo de caja'!$F71,"Cobrado","Pendiente"))</f>
        <v/>
      </c>
      <c r="W71" s="8" t="n"/>
    </row>
    <row r="72">
      <c r="A72" s="2" t="n"/>
      <c r="B72" s="35" t="n"/>
      <c r="C72" s="2" t="n"/>
      <c r="D72" s="2" t="n"/>
      <c r="E72" s="2" t="n"/>
      <c r="F72" s="36" t="n"/>
      <c r="G72" s="5" t="n"/>
      <c r="H72" s="36" t="n"/>
      <c r="I72" s="36" t="n"/>
      <c r="J72" s="36" t="n"/>
      <c r="K72" s="36" t="n"/>
      <c r="L72" s="36" t="n"/>
      <c r="M72" s="36" t="n"/>
      <c r="N72" s="36" t="n"/>
      <c r="O72" s="36" t="n"/>
      <c r="P72" s="36" t="n"/>
      <c r="Q72" s="36" t="n"/>
      <c r="R72" s="37">
        <f>IF('Flujo de caja'!$A72="","",'Flujo de caja'!$H72+'Flujo de caja'!$I72)</f>
        <v/>
      </c>
      <c r="S72" s="37">
        <f>IF('Flujo de caja'!$A72="","",'Flujo de caja'!$J72+'Flujo de caja'!$K72+'Flujo de caja'!$L72+'Flujo de caja'!$M72+'Flujo de caja'!$N72+'Flujo de caja'!$Q72)</f>
        <v/>
      </c>
      <c r="T72" s="37">
        <f>IF('Flujo de caja'!$A72="","",'Flujo de caja'!$R72-'Flujo de caja'!$S72)</f>
        <v/>
      </c>
      <c r="U72" s="37">
        <f>IF('Flujo de caja'!$A72="","",'Flujo de caja'!$T72-'Flujo de caja'!$P72)</f>
        <v/>
      </c>
      <c r="V72" s="7">
        <f>IF(OR('Flujo de caja'!$A72="",'Flujo de caja'!$F72=""),"",IF('Flujo de caja'!$H72&gt;='Flujo de caja'!$F72,"Cobrado","Pendiente"))</f>
        <v/>
      </c>
      <c r="W72" s="8" t="n"/>
    </row>
    <row r="73">
      <c r="A73" s="2" t="n"/>
      <c r="B73" s="35" t="n"/>
      <c r="C73" s="2" t="n"/>
      <c r="D73" s="2" t="n"/>
      <c r="E73" s="2" t="n"/>
      <c r="F73" s="36" t="n"/>
      <c r="G73" s="5" t="n"/>
      <c r="H73" s="36" t="n"/>
      <c r="I73" s="36" t="n"/>
      <c r="J73" s="36" t="n"/>
      <c r="K73" s="36" t="n"/>
      <c r="L73" s="36" t="n"/>
      <c r="M73" s="36" t="n"/>
      <c r="N73" s="36" t="n"/>
      <c r="O73" s="36" t="n"/>
      <c r="P73" s="36" t="n"/>
      <c r="Q73" s="36" t="n"/>
      <c r="R73" s="38">
        <f>IF('Flujo de caja'!$A73="","",'Flujo de caja'!$H73+'Flujo de caja'!$I73)</f>
        <v/>
      </c>
      <c r="S73" s="38">
        <f>IF('Flujo de caja'!$A73="","",'Flujo de caja'!$J73+'Flujo de caja'!$K73+'Flujo de caja'!$L73+'Flujo de caja'!$M73+'Flujo de caja'!$N73+'Flujo de caja'!$Q73)</f>
        <v/>
      </c>
      <c r="T73" s="38">
        <f>IF('Flujo de caja'!$A73="","",'Flujo de caja'!$R73-'Flujo de caja'!$S73)</f>
        <v/>
      </c>
      <c r="U73" s="38">
        <f>IF('Flujo de caja'!$A73="","",'Flujo de caja'!$T73-'Flujo de caja'!$P73)</f>
        <v/>
      </c>
      <c r="V73" s="10">
        <f>IF(OR('Flujo de caja'!$A73="",'Flujo de caja'!$F73=""),"",IF('Flujo de caja'!$H73&gt;='Flujo de caja'!$F73,"Cobrado","Pendiente"))</f>
        <v/>
      </c>
      <c r="W73" s="8" t="n"/>
    </row>
    <row r="74">
      <c r="A74" s="2" t="n"/>
      <c r="B74" s="35" t="n"/>
      <c r="C74" s="2" t="n"/>
      <c r="D74" s="2" t="n"/>
      <c r="E74" s="2" t="n"/>
      <c r="F74" s="36" t="n"/>
      <c r="G74" s="5" t="n"/>
      <c r="H74" s="36" t="n"/>
      <c r="I74" s="36" t="n"/>
      <c r="J74" s="36" t="n"/>
      <c r="K74" s="36" t="n"/>
      <c r="L74" s="36" t="n"/>
      <c r="M74" s="36" t="n"/>
      <c r="N74" s="36" t="n"/>
      <c r="O74" s="36" t="n"/>
      <c r="P74" s="36" t="n"/>
      <c r="Q74" s="36" t="n"/>
      <c r="R74" s="37">
        <f>IF('Flujo de caja'!$A74="","",'Flujo de caja'!$H74+'Flujo de caja'!$I74)</f>
        <v/>
      </c>
      <c r="S74" s="37">
        <f>IF('Flujo de caja'!$A74="","",'Flujo de caja'!$J74+'Flujo de caja'!$K74+'Flujo de caja'!$L74+'Flujo de caja'!$M74+'Flujo de caja'!$N74+'Flujo de caja'!$Q74)</f>
        <v/>
      </c>
      <c r="T74" s="37">
        <f>IF('Flujo de caja'!$A74="","",'Flujo de caja'!$R74-'Flujo de caja'!$S74)</f>
        <v/>
      </c>
      <c r="U74" s="37">
        <f>IF('Flujo de caja'!$A74="","",'Flujo de caja'!$T74-'Flujo de caja'!$P74)</f>
        <v/>
      </c>
      <c r="V74" s="7">
        <f>IF(OR('Flujo de caja'!$A74="",'Flujo de caja'!$F74=""),"",IF('Flujo de caja'!$H74&gt;='Flujo de caja'!$F74,"Cobrado","Pendiente"))</f>
        <v/>
      </c>
      <c r="W74" s="8" t="n"/>
    </row>
    <row r="75">
      <c r="A75" s="2" t="n"/>
      <c r="B75" s="35" t="n"/>
      <c r="C75" s="2" t="n"/>
      <c r="D75" s="2" t="n"/>
      <c r="E75" s="2" t="n"/>
      <c r="F75" s="36" t="n"/>
      <c r="G75" s="5" t="n"/>
      <c r="H75" s="36" t="n"/>
      <c r="I75" s="36" t="n"/>
      <c r="J75" s="36" t="n"/>
      <c r="K75" s="36" t="n"/>
      <c r="L75" s="36" t="n"/>
      <c r="M75" s="36" t="n"/>
      <c r="N75" s="36" t="n"/>
      <c r="O75" s="36" t="n"/>
      <c r="P75" s="36" t="n"/>
      <c r="Q75" s="36" t="n"/>
      <c r="R75" s="38">
        <f>IF('Flujo de caja'!$A75="","",'Flujo de caja'!$H75+'Flujo de caja'!$I75)</f>
        <v/>
      </c>
      <c r="S75" s="38">
        <f>IF('Flujo de caja'!$A75="","",'Flujo de caja'!$J75+'Flujo de caja'!$K75+'Flujo de caja'!$L75+'Flujo de caja'!$M75+'Flujo de caja'!$N75+'Flujo de caja'!$Q75)</f>
        <v/>
      </c>
      <c r="T75" s="38">
        <f>IF('Flujo de caja'!$A75="","",'Flujo de caja'!$R75-'Flujo de caja'!$S75)</f>
        <v/>
      </c>
      <c r="U75" s="38">
        <f>IF('Flujo de caja'!$A75="","",'Flujo de caja'!$T75-'Flujo de caja'!$P75)</f>
        <v/>
      </c>
      <c r="V75" s="10">
        <f>IF(OR('Flujo de caja'!$A75="",'Flujo de caja'!$F75=""),"",IF('Flujo de caja'!$H75&gt;='Flujo de caja'!$F75,"Cobrado","Pendiente"))</f>
        <v/>
      </c>
      <c r="W75" s="8" t="n"/>
    </row>
    <row r="76">
      <c r="A76" s="2" t="n"/>
      <c r="B76" s="35" t="n"/>
      <c r="C76" s="2" t="n"/>
      <c r="D76" s="2" t="n"/>
      <c r="E76" s="2" t="n"/>
      <c r="F76" s="36" t="n"/>
      <c r="G76" s="5" t="n"/>
      <c r="H76" s="36" t="n"/>
      <c r="I76" s="36" t="n"/>
      <c r="J76" s="36" t="n"/>
      <c r="K76" s="36" t="n"/>
      <c r="L76" s="36" t="n"/>
      <c r="M76" s="36" t="n"/>
      <c r="N76" s="36" t="n"/>
      <c r="O76" s="36" t="n"/>
      <c r="P76" s="36" t="n"/>
      <c r="Q76" s="36" t="n"/>
      <c r="R76" s="37">
        <f>IF('Flujo de caja'!$A76="","",'Flujo de caja'!$H76+'Flujo de caja'!$I76)</f>
        <v/>
      </c>
      <c r="S76" s="37">
        <f>IF('Flujo de caja'!$A76="","",'Flujo de caja'!$J76+'Flujo de caja'!$K76+'Flujo de caja'!$L76+'Flujo de caja'!$M76+'Flujo de caja'!$N76+'Flujo de caja'!$Q76)</f>
        <v/>
      </c>
      <c r="T76" s="37">
        <f>IF('Flujo de caja'!$A76="","",'Flujo de caja'!$R76-'Flujo de caja'!$S76)</f>
        <v/>
      </c>
      <c r="U76" s="37">
        <f>IF('Flujo de caja'!$A76="","",'Flujo de caja'!$T76-'Flujo de caja'!$P76)</f>
        <v/>
      </c>
      <c r="V76" s="7">
        <f>IF(OR('Flujo de caja'!$A76="",'Flujo de caja'!$F76=""),"",IF('Flujo de caja'!$H76&gt;='Flujo de caja'!$F76,"Cobrado","Pendiente"))</f>
        <v/>
      </c>
      <c r="W76" s="8" t="n"/>
    </row>
    <row r="77">
      <c r="A77" s="2" t="n"/>
      <c r="B77" s="35" t="n"/>
      <c r="C77" s="2" t="n"/>
      <c r="D77" s="2" t="n"/>
      <c r="E77" s="2" t="n"/>
      <c r="F77" s="36" t="n"/>
      <c r="G77" s="5" t="n"/>
      <c r="H77" s="36" t="n"/>
      <c r="I77" s="36" t="n"/>
      <c r="J77" s="36" t="n"/>
      <c r="K77" s="36" t="n"/>
      <c r="L77" s="36" t="n"/>
      <c r="M77" s="36" t="n"/>
      <c r="N77" s="36" t="n"/>
      <c r="O77" s="36" t="n"/>
      <c r="P77" s="36" t="n"/>
      <c r="Q77" s="36" t="n"/>
      <c r="R77" s="38">
        <f>IF('Flujo de caja'!$A77="","",'Flujo de caja'!$H77+'Flujo de caja'!$I77)</f>
        <v/>
      </c>
      <c r="S77" s="38">
        <f>IF('Flujo de caja'!$A77="","",'Flujo de caja'!$J77+'Flujo de caja'!$K77+'Flujo de caja'!$L77+'Flujo de caja'!$M77+'Flujo de caja'!$N77+'Flujo de caja'!$Q77)</f>
        <v/>
      </c>
      <c r="T77" s="38">
        <f>IF('Flujo de caja'!$A77="","",'Flujo de caja'!$R77-'Flujo de caja'!$S77)</f>
        <v/>
      </c>
      <c r="U77" s="38">
        <f>IF('Flujo de caja'!$A77="","",'Flujo de caja'!$T77-'Flujo de caja'!$P77)</f>
        <v/>
      </c>
      <c r="V77" s="10">
        <f>IF(OR('Flujo de caja'!$A77="",'Flujo de caja'!$F77=""),"",IF('Flujo de caja'!$H77&gt;='Flujo de caja'!$F77,"Cobrado","Pendiente"))</f>
        <v/>
      </c>
      <c r="W77" s="8" t="n"/>
    </row>
    <row r="78">
      <c r="A78" s="2" t="n"/>
      <c r="B78" s="35" t="n"/>
      <c r="C78" s="2" t="n"/>
      <c r="D78" s="2" t="n"/>
      <c r="E78" s="2" t="n"/>
      <c r="F78" s="36" t="n"/>
      <c r="G78" s="5" t="n"/>
      <c r="H78" s="36" t="n"/>
      <c r="I78" s="36" t="n"/>
      <c r="J78" s="36" t="n"/>
      <c r="K78" s="36" t="n"/>
      <c r="L78" s="36" t="n"/>
      <c r="M78" s="36" t="n"/>
      <c r="N78" s="36" t="n"/>
      <c r="O78" s="36" t="n"/>
      <c r="P78" s="36" t="n"/>
      <c r="Q78" s="36" t="n"/>
      <c r="R78" s="37">
        <f>IF('Flujo de caja'!$A78="","",'Flujo de caja'!$H78+'Flujo de caja'!$I78)</f>
        <v/>
      </c>
      <c r="S78" s="37">
        <f>IF('Flujo de caja'!$A78="","",'Flujo de caja'!$J78+'Flujo de caja'!$K78+'Flujo de caja'!$L78+'Flujo de caja'!$M78+'Flujo de caja'!$N78+'Flujo de caja'!$Q78)</f>
        <v/>
      </c>
      <c r="T78" s="37">
        <f>IF('Flujo de caja'!$A78="","",'Flujo de caja'!$R78-'Flujo de caja'!$S78)</f>
        <v/>
      </c>
      <c r="U78" s="37">
        <f>IF('Flujo de caja'!$A78="","",'Flujo de caja'!$T78-'Flujo de caja'!$P78)</f>
        <v/>
      </c>
      <c r="V78" s="7">
        <f>IF(OR('Flujo de caja'!$A78="",'Flujo de caja'!$F78=""),"",IF('Flujo de caja'!$H78&gt;='Flujo de caja'!$F78,"Cobrado","Pendiente"))</f>
        <v/>
      </c>
      <c r="W78" s="8" t="n"/>
    </row>
    <row r="79">
      <c r="A79" s="2" t="n"/>
      <c r="B79" s="35" t="n"/>
      <c r="C79" s="2" t="n"/>
      <c r="D79" s="2" t="n"/>
      <c r="E79" s="2" t="n"/>
      <c r="F79" s="36" t="n"/>
      <c r="G79" s="5" t="n"/>
      <c r="H79" s="36" t="n"/>
      <c r="I79" s="36" t="n"/>
      <c r="J79" s="36" t="n"/>
      <c r="K79" s="36" t="n"/>
      <c r="L79" s="36" t="n"/>
      <c r="M79" s="36" t="n"/>
      <c r="N79" s="36" t="n"/>
      <c r="O79" s="36" t="n"/>
      <c r="P79" s="36" t="n"/>
      <c r="Q79" s="36" t="n"/>
      <c r="R79" s="38">
        <f>IF('Flujo de caja'!$A79="","",'Flujo de caja'!$H79+'Flujo de caja'!$I79)</f>
        <v/>
      </c>
      <c r="S79" s="38">
        <f>IF('Flujo de caja'!$A79="","",'Flujo de caja'!$J79+'Flujo de caja'!$K79+'Flujo de caja'!$L79+'Flujo de caja'!$M79+'Flujo de caja'!$N79+'Flujo de caja'!$Q79)</f>
        <v/>
      </c>
      <c r="T79" s="38">
        <f>IF('Flujo de caja'!$A79="","",'Flujo de caja'!$R79-'Flujo de caja'!$S79)</f>
        <v/>
      </c>
      <c r="U79" s="38">
        <f>IF('Flujo de caja'!$A79="","",'Flujo de caja'!$T79-'Flujo de caja'!$P79)</f>
        <v/>
      </c>
      <c r="V79" s="10">
        <f>IF(OR('Flujo de caja'!$A79="",'Flujo de caja'!$F79=""),"",IF('Flujo de caja'!$H79&gt;='Flujo de caja'!$F79,"Cobrado","Pendiente"))</f>
        <v/>
      </c>
      <c r="W79" s="8" t="n"/>
    </row>
    <row r="80">
      <c r="A80" s="2" t="n"/>
      <c r="B80" s="35" t="n"/>
      <c r="C80" s="2" t="n"/>
      <c r="D80" s="2" t="n"/>
      <c r="E80" s="2" t="n"/>
      <c r="F80" s="36" t="n"/>
      <c r="G80" s="5" t="n"/>
      <c r="H80" s="36" t="n"/>
      <c r="I80" s="36" t="n"/>
      <c r="J80" s="36" t="n"/>
      <c r="K80" s="36" t="n"/>
      <c r="L80" s="36" t="n"/>
      <c r="M80" s="36" t="n"/>
      <c r="N80" s="36" t="n"/>
      <c r="O80" s="36" t="n"/>
      <c r="P80" s="36" t="n"/>
      <c r="Q80" s="36" t="n"/>
      <c r="R80" s="37">
        <f>IF('Flujo de caja'!$A80="","",'Flujo de caja'!$H80+'Flujo de caja'!$I80)</f>
        <v/>
      </c>
      <c r="S80" s="37">
        <f>IF('Flujo de caja'!$A80="","",'Flujo de caja'!$J80+'Flujo de caja'!$K80+'Flujo de caja'!$L80+'Flujo de caja'!$M80+'Flujo de caja'!$N80+'Flujo de caja'!$Q80)</f>
        <v/>
      </c>
      <c r="T80" s="37">
        <f>IF('Flujo de caja'!$A80="","",'Flujo de caja'!$R80-'Flujo de caja'!$S80)</f>
        <v/>
      </c>
      <c r="U80" s="37">
        <f>IF('Flujo de caja'!$A80="","",'Flujo de caja'!$T80-'Flujo de caja'!$P80)</f>
        <v/>
      </c>
      <c r="V80" s="7">
        <f>IF(OR('Flujo de caja'!$A80="",'Flujo de caja'!$F80=""),"",IF('Flujo de caja'!$H80&gt;='Flujo de caja'!$F80,"Cobrado","Pendiente"))</f>
        <v/>
      </c>
      <c r="W80" s="8" t="n"/>
    </row>
    <row r="81">
      <c r="A81" s="2" t="n"/>
      <c r="B81" s="35" t="n"/>
      <c r="C81" s="2" t="n"/>
      <c r="D81" s="2" t="n"/>
      <c r="E81" s="2" t="n"/>
      <c r="F81" s="36" t="n"/>
      <c r="G81" s="5" t="n"/>
      <c r="H81" s="36" t="n"/>
      <c r="I81" s="36" t="n"/>
      <c r="J81" s="36" t="n"/>
      <c r="K81" s="36" t="n"/>
      <c r="L81" s="36" t="n"/>
      <c r="M81" s="36" t="n"/>
      <c r="N81" s="36" t="n"/>
      <c r="O81" s="36" t="n"/>
      <c r="P81" s="36" t="n"/>
      <c r="Q81" s="36" t="n"/>
      <c r="R81" s="38">
        <f>IF('Flujo de caja'!$A81="","",'Flujo de caja'!$H81+'Flujo de caja'!$I81)</f>
        <v/>
      </c>
      <c r="S81" s="38">
        <f>IF('Flujo de caja'!$A81="","",'Flujo de caja'!$J81+'Flujo de caja'!$K81+'Flujo de caja'!$L81+'Flujo de caja'!$M81+'Flujo de caja'!$N81+'Flujo de caja'!$Q81)</f>
        <v/>
      </c>
      <c r="T81" s="38">
        <f>IF('Flujo de caja'!$A81="","",'Flujo de caja'!$R81-'Flujo de caja'!$S81)</f>
        <v/>
      </c>
      <c r="U81" s="38">
        <f>IF('Flujo de caja'!$A81="","",'Flujo de caja'!$T81-'Flujo de caja'!$P81)</f>
        <v/>
      </c>
      <c r="V81" s="10">
        <f>IF(OR('Flujo de caja'!$A81="",'Flujo de caja'!$F81=""),"",IF('Flujo de caja'!$H81&gt;='Flujo de caja'!$F81,"Cobrado","Pendiente"))</f>
        <v/>
      </c>
      <c r="W81" s="8" t="n"/>
    </row>
    <row r="82">
      <c r="A82" s="2" t="n"/>
      <c r="B82" s="35" t="n"/>
      <c r="C82" s="2" t="n"/>
      <c r="D82" s="2" t="n"/>
      <c r="E82" s="2" t="n"/>
      <c r="F82" s="36" t="n"/>
      <c r="G82" s="5" t="n"/>
      <c r="H82" s="36" t="n"/>
      <c r="I82" s="36" t="n"/>
      <c r="J82" s="36" t="n"/>
      <c r="K82" s="36" t="n"/>
      <c r="L82" s="36" t="n"/>
      <c r="M82" s="36" t="n"/>
      <c r="N82" s="36" t="n"/>
      <c r="O82" s="36" t="n"/>
      <c r="P82" s="36" t="n"/>
      <c r="Q82" s="36" t="n"/>
      <c r="R82" s="37">
        <f>IF('Flujo de caja'!$A82="","",'Flujo de caja'!$H82+'Flujo de caja'!$I82)</f>
        <v/>
      </c>
      <c r="S82" s="37">
        <f>IF('Flujo de caja'!$A82="","",'Flujo de caja'!$J82+'Flujo de caja'!$K82+'Flujo de caja'!$L82+'Flujo de caja'!$M82+'Flujo de caja'!$N82+'Flujo de caja'!$Q82)</f>
        <v/>
      </c>
      <c r="T82" s="37">
        <f>IF('Flujo de caja'!$A82="","",'Flujo de caja'!$R82-'Flujo de caja'!$S82)</f>
        <v/>
      </c>
      <c r="U82" s="37">
        <f>IF('Flujo de caja'!$A82="","",'Flujo de caja'!$T82-'Flujo de caja'!$P82)</f>
        <v/>
      </c>
      <c r="V82" s="7">
        <f>IF(OR('Flujo de caja'!$A82="",'Flujo de caja'!$F82=""),"",IF('Flujo de caja'!$H82&gt;='Flujo de caja'!$F82,"Cobrado","Pendiente"))</f>
        <v/>
      </c>
      <c r="W82" s="8" t="n"/>
    </row>
    <row r="83">
      <c r="A83" s="2" t="n"/>
      <c r="B83" s="35" t="n"/>
      <c r="C83" s="2" t="n"/>
      <c r="D83" s="2" t="n"/>
      <c r="E83" s="2" t="n"/>
      <c r="F83" s="36" t="n"/>
      <c r="G83" s="5" t="n"/>
      <c r="H83" s="36" t="n"/>
      <c r="I83" s="36" t="n"/>
      <c r="J83" s="36" t="n"/>
      <c r="K83" s="36" t="n"/>
      <c r="L83" s="36" t="n"/>
      <c r="M83" s="36" t="n"/>
      <c r="N83" s="36" t="n"/>
      <c r="O83" s="36" t="n"/>
      <c r="P83" s="36" t="n"/>
      <c r="Q83" s="36" t="n"/>
      <c r="R83" s="38">
        <f>IF('Flujo de caja'!$A83="","",'Flujo de caja'!$H83+'Flujo de caja'!$I83)</f>
        <v/>
      </c>
      <c r="S83" s="38">
        <f>IF('Flujo de caja'!$A83="","",'Flujo de caja'!$J83+'Flujo de caja'!$K83+'Flujo de caja'!$L83+'Flujo de caja'!$M83+'Flujo de caja'!$N83+'Flujo de caja'!$Q83)</f>
        <v/>
      </c>
      <c r="T83" s="38">
        <f>IF('Flujo de caja'!$A83="","",'Flujo de caja'!$R83-'Flujo de caja'!$S83)</f>
        <v/>
      </c>
      <c r="U83" s="38">
        <f>IF('Flujo de caja'!$A83="","",'Flujo de caja'!$T83-'Flujo de caja'!$P83)</f>
        <v/>
      </c>
      <c r="V83" s="10">
        <f>IF(OR('Flujo de caja'!$A83="",'Flujo de caja'!$F83=""),"",IF('Flujo de caja'!$H83&gt;='Flujo de caja'!$F83,"Cobrado","Pendiente"))</f>
        <v/>
      </c>
      <c r="W83" s="8" t="n"/>
    </row>
    <row r="84">
      <c r="A84" s="2" t="n"/>
      <c r="B84" s="35" t="n"/>
      <c r="C84" s="2" t="n"/>
      <c r="D84" s="2" t="n"/>
      <c r="E84" s="2" t="n"/>
      <c r="F84" s="36" t="n"/>
      <c r="G84" s="5" t="n"/>
      <c r="H84" s="36" t="n"/>
      <c r="I84" s="36" t="n"/>
      <c r="J84" s="36" t="n"/>
      <c r="K84" s="36" t="n"/>
      <c r="L84" s="36" t="n"/>
      <c r="M84" s="36" t="n"/>
      <c r="N84" s="36" t="n"/>
      <c r="O84" s="36" t="n"/>
      <c r="P84" s="36" t="n"/>
      <c r="Q84" s="36" t="n"/>
      <c r="R84" s="37">
        <f>IF('Flujo de caja'!$A84="","",'Flujo de caja'!$H84+'Flujo de caja'!$I84)</f>
        <v/>
      </c>
      <c r="S84" s="37">
        <f>IF('Flujo de caja'!$A84="","",'Flujo de caja'!$J84+'Flujo de caja'!$K84+'Flujo de caja'!$L84+'Flujo de caja'!$M84+'Flujo de caja'!$N84+'Flujo de caja'!$Q84)</f>
        <v/>
      </c>
      <c r="T84" s="37">
        <f>IF('Flujo de caja'!$A84="","",'Flujo de caja'!$R84-'Flujo de caja'!$S84)</f>
        <v/>
      </c>
      <c r="U84" s="37">
        <f>IF('Flujo de caja'!$A84="","",'Flujo de caja'!$T84-'Flujo de caja'!$P84)</f>
        <v/>
      </c>
      <c r="V84" s="7">
        <f>IF(OR('Flujo de caja'!$A84="",'Flujo de caja'!$F84=""),"",IF('Flujo de caja'!$H84&gt;='Flujo de caja'!$F84,"Cobrado","Pendiente"))</f>
        <v/>
      </c>
      <c r="W84" s="8" t="n"/>
    </row>
    <row r="85">
      <c r="A85" s="2" t="n"/>
      <c r="B85" s="35" t="n"/>
      <c r="C85" s="2" t="n"/>
      <c r="D85" s="2" t="n"/>
      <c r="E85" s="2" t="n"/>
      <c r="F85" s="36" t="n"/>
      <c r="G85" s="5" t="n"/>
      <c r="H85" s="36" t="n"/>
      <c r="I85" s="36" t="n"/>
      <c r="J85" s="36" t="n"/>
      <c r="K85" s="36" t="n"/>
      <c r="L85" s="36" t="n"/>
      <c r="M85" s="36" t="n"/>
      <c r="N85" s="36" t="n"/>
      <c r="O85" s="36" t="n"/>
      <c r="P85" s="36" t="n"/>
      <c r="Q85" s="36" t="n"/>
      <c r="R85" s="38">
        <f>IF('Flujo de caja'!$A85="","",'Flujo de caja'!$H85+'Flujo de caja'!$I85)</f>
        <v/>
      </c>
      <c r="S85" s="38">
        <f>IF('Flujo de caja'!$A85="","",'Flujo de caja'!$J85+'Flujo de caja'!$K85+'Flujo de caja'!$L85+'Flujo de caja'!$M85+'Flujo de caja'!$N85+'Flujo de caja'!$Q85)</f>
        <v/>
      </c>
      <c r="T85" s="38">
        <f>IF('Flujo de caja'!$A85="","",'Flujo de caja'!$R85-'Flujo de caja'!$S85)</f>
        <v/>
      </c>
      <c r="U85" s="38">
        <f>IF('Flujo de caja'!$A85="","",'Flujo de caja'!$T85-'Flujo de caja'!$P85)</f>
        <v/>
      </c>
      <c r="V85" s="10">
        <f>IF(OR('Flujo de caja'!$A85="",'Flujo de caja'!$F85=""),"",IF('Flujo de caja'!$H85&gt;='Flujo de caja'!$F85,"Cobrado","Pendiente"))</f>
        <v/>
      </c>
      <c r="W85" s="8" t="n"/>
    </row>
    <row r="86">
      <c r="A86" s="2" t="n"/>
      <c r="B86" s="35" t="n"/>
      <c r="C86" s="2" t="n"/>
      <c r="D86" s="2" t="n"/>
      <c r="E86" s="2" t="n"/>
      <c r="F86" s="36" t="n"/>
      <c r="G86" s="5" t="n"/>
      <c r="H86" s="36" t="n"/>
      <c r="I86" s="36" t="n"/>
      <c r="J86" s="36" t="n"/>
      <c r="K86" s="36" t="n"/>
      <c r="L86" s="36" t="n"/>
      <c r="M86" s="36" t="n"/>
      <c r="N86" s="36" t="n"/>
      <c r="O86" s="36" t="n"/>
      <c r="P86" s="36" t="n"/>
      <c r="Q86" s="36" t="n"/>
      <c r="R86" s="37">
        <f>IF('Flujo de caja'!$A86="","",'Flujo de caja'!$H86+'Flujo de caja'!$I86)</f>
        <v/>
      </c>
      <c r="S86" s="37">
        <f>IF('Flujo de caja'!$A86="","",'Flujo de caja'!$J86+'Flujo de caja'!$K86+'Flujo de caja'!$L86+'Flujo de caja'!$M86+'Flujo de caja'!$N86+'Flujo de caja'!$Q86)</f>
        <v/>
      </c>
      <c r="T86" s="37">
        <f>IF('Flujo de caja'!$A86="","",'Flujo de caja'!$R86-'Flujo de caja'!$S86)</f>
        <v/>
      </c>
      <c r="U86" s="37">
        <f>IF('Flujo de caja'!$A86="","",'Flujo de caja'!$T86-'Flujo de caja'!$P86)</f>
        <v/>
      </c>
      <c r="V86" s="7">
        <f>IF(OR('Flujo de caja'!$A86="",'Flujo de caja'!$F86=""),"",IF('Flujo de caja'!$H86&gt;='Flujo de caja'!$F86,"Cobrado","Pendiente"))</f>
        <v/>
      </c>
      <c r="W86" s="8" t="n"/>
    </row>
    <row r="87">
      <c r="A87" s="2" t="n"/>
      <c r="B87" s="35" t="n"/>
      <c r="C87" s="2" t="n"/>
      <c r="D87" s="2" t="n"/>
      <c r="E87" s="2" t="n"/>
      <c r="F87" s="36" t="n"/>
      <c r="G87" s="5" t="n"/>
      <c r="H87" s="36" t="n"/>
      <c r="I87" s="36" t="n"/>
      <c r="J87" s="36" t="n"/>
      <c r="K87" s="36" t="n"/>
      <c r="L87" s="36" t="n"/>
      <c r="M87" s="36" t="n"/>
      <c r="N87" s="36" t="n"/>
      <c r="O87" s="36" t="n"/>
      <c r="P87" s="36" t="n"/>
      <c r="Q87" s="36" t="n"/>
      <c r="R87" s="38">
        <f>IF('Flujo de caja'!$A87="","",'Flujo de caja'!$H87+'Flujo de caja'!$I87)</f>
        <v/>
      </c>
      <c r="S87" s="38">
        <f>IF('Flujo de caja'!$A87="","",'Flujo de caja'!$J87+'Flujo de caja'!$K87+'Flujo de caja'!$L87+'Flujo de caja'!$M87+'Flujo de caja'!$N87+'Flujo de caja'!$Q87)</f>
        <v/>
      </c>
      <c r="T87" s="38">
        <f>IF('Flujo de caja'!$A87="","",'Flujo de caja'!$R87-'Flujo de caja'!$S87)</f>
        <v/>
      </c>
      <c r="U87" s="38">
        <f>IF('Flujo de caja'!$A87="","",'Flujo de caja'!$T87-'Flujo de caja'!$P87)</f>
        <v/>
      </c>
      <c r="V87" s="10">
        <f>IF(OR('Flujo de caja'!$A87="",'Flujo de caja'!$F87=""),"",IF('Flujo de caja'!$H87&gt;='Flujo de caja'!$F87,"Cobrado","Pendiente"))</f>
        <v/>
      </c>
      <c r="W87" s="8" t="n"/>
    </row>
    <row r="88">
      <c r="A88" s="2" t="n"/>
      <c r="B88" s="35" t="n"/>
      <c r="C88" s="2" t="n"/>
      <c r="D88" s="2" t="n"/>
      <c r="E88" s="2" t="n"/>
      <c r="F88" s="36" t="n"/>
      <c r="G88" s="5" t="n"/>
      <c r="H88" s="36" t="n"/>
      <c r="I88" s="36" t="n"/>
      <c r="J88" s="36" t="n"/>
      <c r="K88" s="36" t="n"/>
      <c r="L88" s="36" t="n"/>
      <c r="M88" s="36" t="n"/>
      <c r="N88" s="36" t="n"/>
      <c r="O88" s="36" t="n"/>
      <c r="P88" s="36" t="n"/>
      <c r="Q88" s="36" t="n"/>
      <c r="R88" s="37">
        <f>IF('Flujo de caja'!$A88="","",'Flujo de caja'!$H88+'Flujo de caja'!$I88)</f>
        <v/>
      </c>
      <c r="S88" s="37">
        <f>IF('Flujo de caja'!$A88="","",'Flujo de caja'!$J88+'Flujo de caja'!$K88+'Flujo de caja'!$L88+'Flujo de caja'!$M88+'Flujo de caja'!$N88+'Flujo de caja'!$Q88)</f>
        <v/>
      </c>
      <c r="T88" s="37">
        <f>IF('Flujo de caja'!$A88="","",'Flujo de caja'!$R88-'Flujo de caja'!$S88)</f>
        <v/>
      </c>
      <c r="U88" s="37">
        <f>IF('Flujo de caja'!$A88="","",'Flujo de caja'!$T88-'Flujo de caja'!$P88)</f>
        <v/>
      </c>
      <c r="V88" s="7">
        <f>IF(OR('Flujo de caja'!$A88="",'Flujo de caja'!$F88=""),"",IF('Flujo de caja'!$H88&gt;='Flujo de caja'!$F88,"Cobrado","Pendiente"))</f>
        <v/>
      </c>
      <c r="W88" s="8" t="n"/>
    </row>
    <row r="89">
      <c r="A89" s="2" t="n"/>
      <c r="B89" s="35" t="n"/>
      <c r="C89" s="2" t="n"/>
      <c r="D89" s="2" t="n"/>
      <c r="E89" s="2" t="n"/>
      <c r="F89" s="36" t="n"/>
      <c r="G89" s="5" t="n"/>
      <c r="H89" s="36" t="n"/>
      <c r="I89" s="36" t="n"/>
      <c r="J89" s="36" t="n"/>
      <c r="K89" s="36" t="n"/>
      <c r="L89" s="36" t="n"/>
      <c r="M89" s="36" t="n"/>
      <c r="N89" s="36" t="n"/>
      <c r="O89" s="36" t="n"/>
      <c r="P89" s="36" t="n"/>
      <c r="Q89" s="36" t="n"/>
      <c r="R89" s="38">
        <f>IF('Flujo de caja'!$A89="","",'Flujo de caja'!$H89+'Flujo de caja'!$I89)</f>
        <v/>
      </c>
      <c r="S89" s="38">
        <f>IF('Flujo de caja'!$A89="","",'Flujo de caja'!$J89+'Flujo de caja'!$K89+'Flujo de caja'!$L89+'Flujo de caja'!$M89+'Flujo de caja'!$N89+'Flujo de caja'!$Q89)</f>
        <v/>
      </c>
      <c r="T89" s="38">
        <f>IF('Flujo de caja'!$A89="","",'Flujo de caja'!$R89-'Flujo de caja'!$S89)</f>
        <v/>
      </c>
      <c r="U89" s="38">
        <f>IF('Flujo de caja'!$A89="","",'Flujo de caja'!$T89-'Flujo de caja'!$P89)</f>
        <v/>
      </c>
      <c r="V89" s="10">
        <f>IF(OR('Flujo de caja'!$A89="",'Flujo de caja'!$F89=""),"",IF('Flujo de caja'!$H89&gt;='Flujo de caja'!$F89,"Cobrado","Pendiente"))</f>
        <v/>
      </c>
      <c r="W89" s="8" t="n"/>
    </row>
    <row r="90">
      <c r="A90" s="2" t="n"/>
      <c r="B90" s="35" t="n"/>
      <c r="C90" s="2" t="n"/>
      <c r="D90" s="2" t="n"/>
      <c r="E90" s="2" t="n"/>
      <c r="F90" s="36" t="n"/>
      <c r="G90" s="5" t="n"/>
      <c r="H90" s="36" t="n"/>
      <c r="I90" s="36" t="n"/>
      <c r="J90" s="36" t="n"/>
      <c r="K90" s="36" t="n"/>
      <c r="L90" s="36" t="n"/>
      <c r="M90" s="36" t="n"/>
      <c r="N90" s="36" t="n"/>
      <c r="O90" s="36" t="n"/>
      <c r="P90" s="36" t="n"/>
      <c r="Q90" s="36" t="n"/>
      <c r="R90" s="37">
        <f>IF('Flujo de caja'!$A90="","",'Flujo de caja'!$H90+'Flujo de caja'!$I90)</f>
        <v/>
      </c>
      <c r="S90" s="37">
        <f>IF('Flujo de caja'!$A90="","",'Flujo de caja'!$J90+'Flujo de caja'!$K90+'Flujo de caja'!$L90+'Flujo de caja'!$M90+'Flujo de caja'!$N90+'Flujo de caja'!$Q90)</f>
        <v/>
      </c>
      <c r="T90" s="37">
        <f>IF('Flujo de caja'!$A90="","",'Flujo de caja'!$R90-'Flujo de caja'!$S90)</f>
        <v/>
      </c>
      <c r="U90" s="37">
        <f>IF('Flujo de caja'!$A90="","",'Flujo de caja'!$T90-'Flujo de caja'!$P90)</f>
        <v/>
      </c>
      <c r="V90" s="7">
        <f>IF(OR('Flujo de caja'!$A90="",'Flujo de caja'!$F90=""),"",IF('Flujo de caja'!$H90&gt;='Flujo de caja'!$F90,"Cobrado","Pendiente"))</f>
        <v/>
      </c>
      <c r="W90" s="8" t="n"/>
    </row>
    <row r="91">
      <c r="A91" s="2" t="n"/>
      <c r="B91" s="35" t="n"/>
      <c r="C91" s="2" t="n"/>
      <c r="D91" s="2" t="n"/>
      <c r="E91" s="2" t="n"/>
      <c r="F91" s="36" t="n"/>
      <c r="G91" s="5" t="n"/>
      <c r="H91" s="36" t="n"/>
      <c r="I91" s="36" t="n"/>
      <c r="J91" s="36" t="n"/>
      <c r="K91" s="36" t="n"/>
      <c r="L91" s="36" t="n"/>
      <c r="M91" s="36" t="n"/>
      <c r="N91" s="36" t="n"/>
      <c r="O91" s="36" t="n"/>
      <c r="P91" s="36" t="n"/>
      <c r="Q91" s="36" t="n"/>
      <c r="R91" s="38">
        <f>IF('Flujo de caja'!$A91="","",'Flujo de caja'!$H91+'Flujo de caja'!$I91)</f>
        <v/>
      </c>
      <c r="S91" s="38">
        <f>IF('Flujo de caja'!$A91="","",'Flujo de caja'!$J91+'Flujo de caja'!$K91+'Flujo de caja'!$L91+'Flujo de caja'!$M91+'Flujo de caja'!$N91+'Flujo de caja'!$Q91)</f>
        <v/>
      </c>
      <c r="T91" s="38">
        <f>IF('Flujo de caja'!$A91="","",'Flujo de caja'!$R91-'Flujo de caja'!$S91)</f>
        <v/>
      </c>
      <c r="U91" s="38">
        <f>IF('Flujo de caja'!$A91="","",'Flujo de caja'!$T91-'Flujo de caja'!$P91)</f>
        <v/>
      </c>
      <c r="V91" s="10">
        <f>IF(OR('Flujo de caja'!$A91="",'Flujo de caja'!$F91=""),"",IF('Flujo de caja'!$H91&gt;='Flujo de caja'!$F91,"Cobrado","Pendiente"))</f>
        <v/>
      </c>
      <c r="W91" s="8" t="n"/>
    </row>
    <row r="92">
      <c r="A92" s="2" t="n"/>
      <c r="B92" s="35" t="n"/>
      <c r="C92" s="2" t="n"/>
      <c r="D92" s="2" t="n"/>
      <c r="E92" s="2" t="n"/>
      <c r="F92" s="36" t="n"/>
      <c r="G92" s="5" t="n"/>
      <c r="H92" s="36" t="n"/>
      <c r="I92" s="36" t="n"/>
      <c r="J92" s="36" t="n"/>
      <c r="K92" s="36" t="n"/>
      <c r="L92" s="36" t="n"/>
      <c r="M92" s="36" t="n"/>
      <c r="N92" s="36" t="n"/>
      <c r="O92" s="36" t="n"/>
      <c r="P92" s="36" t="n"/>
      <c r="Q92" s="36" t="n"/>
      <c r="R92" s="37">
        <f>IF('Flujo de caja'!$A92="","",'Flujo de caja'!$H92+'Flujo de caja'!$I92)</f>
        <v/>
      </c>
      <c r="S92" s="37">
        <f>IF('Flujo de caja'!$A92="","",'Flujo de caja'!$J92+'Flujo de caja'!$K92+'Flujo de caja'!$L92+'Flujo de caja'!$M92+'Flujo de caja'!$N92+'Flujo de caja'!$Q92)</f>
        <v/>
      </c>
      <c r="T92" s="37">
        <f>IF('Flujo de caja'!$A92="","",'Flujo de caja'!$R92-'Flujo de caja'!$S92)</f>
        <v/>
      </c>
      <c r="U92" s="37">
        <f>IF('Flujo de caja'!$A92="","",'Flujo de caja'!$T92-'Flujo de caja'!$P92)</f>
        <v/>
      </c>
      <c r="V92" s="7">
        <f>IF(OR('Flujo de caja'!$A92="",'Flujo de caja'!$F92=""),"",IF('Flujo de caja'!$H92&gt;='Flujo de caja'!$F92,"Cobrado","Pendiente"))</f>
        <v/>
      </c>
      <c r="W92" s="8" t="n"/>
    </row>
    <row r="93">
      <c r="A93" s="2" t="n"/>
      <c r="B93" s="35" t="n"/>
      <c r="C93" s="2" t="n"/>
      <c r="D93" s="2" t="n"/>
      <c r="E93" s="2" t="n"/>
      <c r="F93" s="36" t="n"/>
      <c r="G93" s="5" t="n"/>
      <c r="H93" s="36" t="n"/>
      <c r="I93" s="36" t="n"/>
      <c r="J93" s="36" t="n"/>
      <c r="K93" s="36" t="n"/>
      <c r="L93" s="36" t="n"/>
      <c r="M93" s="36" t="n"/>
      <c r="N93" s="36" t="n"/>
      <c r="O93" s="36" t="n"/>
      <c r="P93" s="36" t="n"/>
      <c r="Q93" s="36" t="n"/>
      <c r="R93" s="38">
        <f>IF('Flujo de caja'!$A93="","",'Flujo de caja'!$H93+'Flujo de caja'!$I93)</f>
        <v/>
      </c>
      <c r="S93" s="38">
        <f>IF('Flujo de caja'!$A93="","",'Flujo de caja'!$J93+'Flujo de caja'!$K93+'Flujo de caja'!$L93+'Flujo de caja'!$M93+'Flujo de caja'!$N93+'Flujo de caja'!$Q93)</f>
        <v/>
      </c>
      <c r="T93" s="38">
        <f>IF('Flujo de caja'!$A93="","",'Flujo de caja'!$R93-'Flujo de caja'!$S93)</f>
        <v/>
      </c>
      <c r="U93" s="38">
        <f>IF('Flujo de caja'!$A93="","",'Flujo de caja'!$T93-'Flujo de caja'!$P93)</f>
        <v/>
      </c>
      <c r="V93" s="10">
        <f>IF(OR('Flujo de caja'!$A93="",'Flujo de caja'!$F93=""),"",IF('Flujo de caja'!$H93&gt;='Flujo de caja'!$F93,"Cobrado","Pendiente"))</f>
        <v/>
      </c>
      <c r="W93" s="8" t="n"/>
    </row>
    <row r="94">
      <c r="A94" s="2" t="n"/>
      <c r="B94" s="35" t="n"/>
      <c r="C94" s="2" t="n"/>
      <c r="D94" s="2" t="n"/>
      <c r="E94" s="2" t="n"/>
      <c r="F94" s="36" t="n"/>
      <c r="G94" s="5" t="n"/>
      <c r="H94" s="36" t="n"/>
      <c r="I94" s="36" t="n"/>
      <c r="J94" s="36" t="n"/>
      <c r="K94" s="36" t="n"/>
      <c r="L94" s="36" t="n"/>
      <c r="M94" s="36" t="n"/>
      <c r="N94" s="36" t="n"/>
      <c r="O94" s="36" t="n"/>
      <c r="P94" s="36" t="n"/>
      <c r="Q94" s="36" t="n"/>
      <c r="R94" s="37">
        <f>IF('Flujo de caja'!$A94="","",'Flujo de caja'!$H94+'Flujo de caja'!$I94)</f>
        <v/>
      </c>
      <c r="S94" s="37">
        <f>IF('Flujo de caja'!$A94="","",'Flujo de caja'!$J94+'Flujo de caja'!$K94+'Flujo de caja'!$L94+'Flujo de caja'!$M94+'Flujo de caja'!$N94+'Flujo de caja'!$Q94)</f>
        <v/>
      </c>
      <c r="T94" s="37">
        <f>IF('Flujo de caja'!$A94="","",'Flujo de caja'!$R94-'Flujo de caja'!$S94)</f>
        <v/>
      </c>
      <c r="U94" s="37">
        <f>IF('Flujo de caja'!$A94="","",'Flujo de caja'!$T94-'Flujo de caja'!$P94)</f>
        <v/>
      </c>
      <c r="V94" s="7">
        <f>IF(OR('Flujo de caja'!$A94="",'Flujo de caja'!$F94=""),"",IF('Flujo de caja'!$H94&gt;='Flujo de caja'!$F94,"Cobrado","Pendiente"))</f>
        <v/>
      </c>
      <c r="W94" s="8" t="n"/>
    </row>
    <row r="95">
      <c r="A95" s="2" t="n"/>
      <c r="B95" s="35" t="n"/>
      <c r="C95" s="2" t="n"/>
      <c r="D95" s="2" t="n"/>
      <c r="E95" s="2" t="n"/>
      <c r="F95" s="36" t="n"/>
      <c r="G95" s="5" t="n"/>
      <c r="H95" s="36" t="n"/>
      <c r="I95" s="36" t="n"/>
      <c r="J95" s="36" t="n"/>
      <c r="K95" s="36" t="n"/>
      <c r="L95" s="36" t="n"/>
      <c r="M95" s="36" t="n"/>
      <c r="N95" s="36" t="n"/>
      <c r="O95" s="36" t="n"/>
      <c r="P95" s="36" t="n"/>
      <c r="Q95" s="36" t="n"/>
      <c r="R95" s="38">
        <f>IF('Flujo de caja'!$A95="","",'Flujo de caja'!$H95+'Flujo de caja'!$I95)</f>
        <v/>
      </c>
      <c r="S95" s="38">
        <f>IF('Flujo de caja'!$A95="","",'Flujo de caja'!$J95+'Flujo de caja'!$K95+'Flujo de caja'!$L95+'Flujo de caja'!$M95+'Flujo de caja'!$N95+'Flujo de caja'!$Q95)</f>
        <v/>
      </c>
      <c r="T95" s="38">
        <f>IF('Flujo de caja'!$A95="","",'Flujo de caja'!$R95-'Flujo de caja'!$S95)</f>
        <v/>
      </c>
      <c r="U95" s="38">
        <f>IF('Flujo de caja'!$A95="","",'Flujo de caja'!$T95-'Flujo de caja'!$P95)</f>
        <v/>
      </c>
      <c r="V95" s="10">
        <f>IF(OR('Flujo de caja'!$A95="",'Flujo de caja'!$F95=""),"",IF('Flujo de caja'!$H95&gt;='Flujo de caja'!$F95,"Cobrado","Pendiente"))</f>
        <v/>
      </c>
      <c r="W95" s="8" t="n"/>
    </row>
    <row r="96">
      <c r="A96" s="2" t="n"/>
      <c r="B96" s="35" t="n"/>
      <c r="C96" s="2" t="n"/>
      <c r="D96" s="2" t="n"/>
      <c r="E96" s="2" t="n"/>
      <c r="F96" s="36" t="n"/>
      <c r="G96" s="5" t="n"/>
      <c r="H96" s="36" t="n"/>
      <c r="I96" s="36" t="n"/>
      <c r="J96" s="36" t="n"/>
      <c r="K96" s="36" t="n"/>
      <c r="L96" s="36" t="n"/>
      <c r="M96" s="36" t="n"/>
      <c r="N96" s="36" t="n"/>
      <c r="O96" s="36" t="n"/>
      <c r="P96" s="36" t="n"/>
      <c r="Q96" s="36" t="n"/>
      <c r="R96" s="37">
        <f>IF('Flujo de caja'!$A96="","",'Flujo de caja'!$H96+'Flujo de caja'!$I96)</f>
        <v/>
      </c>
      <c r="S96" s="37">
        <f>IF('Flujo de caja'!$A96="","",'Flujo de caja'!$J96+'Flujo de caja'!$K96+'Flujo de caja'!$L96+'Flujo de caja'!$M96+'Flujo de caja'!$N96+'Flujo de caja'!$Q96)</f>
        <v/>
      </c>
      <c r="T96" s="37">
        <f>IF('Flujo de caja'!$A96="","",'Flujo de caja'!$R96-'Flujo de caja'!$S96)</f>
        <v/>
      </c>
      <c r="U96" s="37">
        <f>IF('Flujo de caja'!$A96="","",'Flujo de caja'!$T96-'Flujo de caja'!$P96)</f>
        <v/>
      </c>
      <c r="V96" s="7">
        <f>IF(OR('Flujo de caja'!$A96="",'Flujo de caja'!$F96=""),"",IF('Flujo de caja'!$H96&gt;='Flujo de caja'!$F96,"Cobrado","Pendiente"))</f>
        <v/>
      </c>
      <c r="W96" s="8" t="n"/>
    </row>
    <row r="97">
      <c r="A97" s="2" t="n"/>
      <c r="B97" s="35" t="n"/>
      <c r="C97" s="2" t="n"/>
      <c r="D97" s="2" t="n"/>
      <c r="E97" s="2" t="n"/>
      <c r="F97" s="36" t="n"/>
      <c r="G97" s="5" t="n"/>
      <c r="H97" s="36" t="n"/>
      <c r="I97" s="36" t="n"/>
      <c r="J97" s="36" t="n"/>
      <c r="K97" s="36" t="n"/>
      <c r="L97" s="36" t="n"/>
      <c r="M97" s="36" t="n"/>
      <c r="N97" s="36" t="n"/>
      <c r="O97" s="36" t="n"/>
      <c r="P97" s="36" t="n"/>
      <c r="Q97" s="36" t="n"/>
      <c r="R97" s="38">
        <f>IF('Flujo de caja'!$A97="","",'Flujo de caja'!$H97+'Flujo de caja'!$I97)</f>
        <v/>
      </c>
      <c r="S97" s="38">
        <f>IF('Flujo de caja'!$A97="","",'Flujo de caja'!$J97+'Flujo de caja'!$K97+'Flujo de caja'!$L97+'Flujo de caja'!$M97+'Flujo de caja'!$N97+'Flujo de caja'!$Q97)</f>
        <v/>
      </c>
      <c r="T97" s="38">
        <f>IF('Flujo de caja'!$A97="","",'Flujo de caja'!$R97-'Flujo de caja'!$S97)</f>
        <v/>
      </c>
      <c r="U97" s="38">
        <f>IF('Flujo de caja'!$A97="","",'Flujo de caja'!$T97-'Flujo de caja'!$P97)</f>
        <v/>
      </c>
      <c r="V97" s="10">
        <f>IF(OR('Flujo de caja'!$A97="",'Flujo de caja'!$F97=""),"",IF('Flujo de caja'!$H97&gt;='Flujo de caja'!$F97,"Cobrado","Pendiente"))</f>
        <v/>
      </c>
      <c r="W97" s="8" t="n"/>
    </row>
    <row r="98">
      <c r="A98" s="2" t="n"/>
      <c r="B98" s="35" t="n"/>
      <c r="C98" s="2" t="n"/>
      <c r="D98" s="2" t="n"/>
      <c r="E98" s="2" t="n"/>
      <c r="F98" s="36" t="n"/>
      <c r="G98" s="5" t="n"/>
      <c r="H98" s="36" t="n"/>
      <c r="I98" s="36" t="n"/>
      <c r="J98" s="36" t="n"/>
      <c r="K98" s="36" t="n"/>
      <c r="L98" s="36" t="n"/>
      <c r="M98" s="36" t="n"/>
      <c r="N98" s="36" t="n"/>
      <c r="O98" s="36" t="n"/>
      <c r="P98" s="36" t="n"/>
      <c r="Q98" s="36" t="n"/>
      <c r="R98" s="37">
        <f>IF('Flujo de caja'!$A98="","",'Flujo de caja'!$H98+'Flujo de caja'!$I98)</f>
        <v/>
      </c>
      <c r="S98" s="37">
        <f>IF('Flujo de caja'!$A98="","",'Flujo de caja'!$J98+'Flujo de caja'!$K98+'Flujo de caja'!$L98+'Flujo de caja'!$M98+'Flujo de caja'!$N98+'Flujo de caja'!$Q98)</f>
        <v/>
      </c>
      <c r="T98" s="37">
        <f>IF('Flujo de caja'!$A98="","",'Flujo de caja'!$R98-'Flujo de caja'!$S98)</f>
        <v/>
      </c>
      <c r="U98" s="37">
        <f>IF('Flujo de caja'!$A98="","",'Flujo de caja'!$T98-'Flujo de caja'!$P98)</f>
        <v/>
      </c>
      <c r="V98" s="7">
        <f>IF(OR('Flujo de caja'!$A98="",'Flujo de caja'!$F98=""),"",IF('Flujo de caja'!$H98&gt;='Flujo de caja'!$F98,"Cobrado","Pendiente"))</f>
        <v/>
      </c>
      <c r="W98" s="8" t="n"/>
    </row>
    <row r="99">
      <c r="A99" s="2" t="n"/>
      <c r="B99" s="35" t="n"/>
      <c r="C99" s="2" t="n"/>
      <c r="D99" s="2" t="n"/>
      <c r="E99" s="2" t="n"/>
      <c r="F99" s="36" t="n"/>
      <c r="G99" s="5" t="n"/>
      <c r="H99" s="36" t="n"/>
      <c r="I99" s="36" t="n"/>
      <c r="J99" s="36" t="n"/>
      <c r="K99" s="36" t="n"/>
      <c r="L99" s="36" t="n"/>
      <c r="M99" s="36" t="n"/>
      <c r="N99" s="36" t="n"/>
      <c r="O99" s="36" t="n"/>
      <c r="P99" s="36" t="n"/>
      <c r="Q99" s="36" t="n"/>
      <c r="R99" s="38">
        <f>IF('Flujo de caja'!$A99="","",'Flujo de caja'!$H99+'Flujo de caja'!$I99)</f>
        <v/>
      </c>
      <c r="S99" s="38">
        <f>IF('Flujo de caja'!$A99="","",'Flujo de caja'!$J99+'Flujo de caja'!$K99+'Flujo de caja'!$L99+'Flujo de caja'!$M99+'Flujo de caja'!$N99+'Flujo de caja'!$Q99)</f>
        <v/>
      </c>
      <c r="T99" s="38">
        <f>IF('Flujo de caja'!$A99="","",'Flujo de caja'!$R99-'Flujo de caja'!$S99)</f>
        <v/>
      </c>
      <c r="U99" s="38">
        <f>IF('Flujo de caja'!$A99="","",'Flujo de caja'!$T99-'Flujo de caja'!$P99)</f>
        <v/>
      </c>
      <c r="V99" s="10">
        <f>IF(OR('Flujo de caja'!$A99="",'Flujo de caja'!$F99=""),"",IF('Flujo de caja'!$H99&gt;='Flujo de caja'!$F99,"Cobrado","Pendiente"))</f>
        <v/>
      </c>
      <c r="W99" s="8" t="n"/>
    </row>
    <row r="100">
      <c r="A100" s="2" t="n"/>
      <c r="B100" s="35" t="n"/>
      <c r="C100" s="2" t="n"/>
      <c r="D100" s="2" t="n"/>
      <c r="E100" s="2" t="n"/>
      <c r="F100" s="36" t="n"/>
      <c r="G100" s="5" t="n"/>
      <c r="H100" s="36" t="n"/>
      <c r="I100" s="36" t="n"/>
      <c r="J100" s="36" t="n"/>
      <c r="K100" s="36" t="n"/>
      <c r="L100" s="36" t="n"/>
      <c r="M100" s="36" t="n"/>
      <c r="N100" s="36" t="n"/>
      <c r="O100" s="36" t="n"/>
      <c r="P100" s="36" t="n"/>
      <c r="Q100" s="36" t="n"/>
      <c r="R100" s="37">
        <f>IF('Flujo de caja'!$A100="","",'Flujo de caja'!$H100+'Flujo de caja'!$I100)</f>
        <v/>
      </c>
      <c r="S100" s="37">
        <f>IF('Flujo de caja'!$A100="","",'Flujo de caja'!$J100+'Flujo de caja'!$K100+'Flujo de caja'!$L100+'Flujo de caja'!$M100+'Flujo de caja'!$N100+'Flujo de caja'!$Q100)</f>
        <v/>
      </c>
      <c r="T100" s="37">
        <f>IF('Flujo de caja'!$A100="","",'Flujo de caja'!$R100-'Flujo de caja'!$S100)</f>
        <v/>
      </c>
      <c r="U100" s="37">
        <f>IF('Flujo de caja'!$A100="","",'Flujo de caja'!$T100-'Flujo de caja'!$P100)</f>
        <v/>
      </c>
      <c r="V100" s="7">
        <f>IF(OR('Flujo de caja'!$A100="",'Flujo de caja'!$F100=""),"",IF('Flujo de caja'!$H100&gt;='Flujo de caja'!$F100,"Cobrado","Pendiente"))</f>
        <v/>
      </c>
      <c r="W100" s="8" t="n"/>
    </row>
    <row r="101">
      <c r="A101" s="2" t="n"/>
      <c r="B101" s="35" t="n"/>
      <c r="C101" s="2" t="n"/>
      <c r="D101" s="2" t="n"/>
      <c r="E101" s="2" t="n"/>
      <c r="F101" s="36" t="n"/>
      <c r="G101" s="5" t="n"/>
      <c r="H101" s="36" t="n"/>
      <c r="I101" s="36" t="n"/>
      <c r="J101" s="36" t="n"/>
      <c r="K101" s="36" t="n"/>
      <c r="L101" s="36" t="n"/>
      <c r="M101" s="36" t="n"/>
      <c r="N101" s="36" t="n"/>
      <c r="O101" s="36" t="n"/>
      <c r="P101" s="36" t="n"/>
      <c r="Q101" s="36" t="n"/>
      <c r="R101" s="38">
        <f>IF('Flujo de caja'!$A101="","",'Flujo de caja'!$H101+'Flujo de caja'!$I101)</f>
        <v/>
      </c>
      <c r="S101" s="38">
        <f>IF('Flujo de caja'!$A101="","",'Flujo de caja'!$J101+'Flujo de caja'!$K101+'Flujo de caja'!$L101+'Flujo de caja'!$M101+'Flujo de caja'!$N101+'Flujo de caja'!$Q101)</f>
        <v/>
      </c>
      <c r="T101" s="38">
        <f>IF('Flujo de caja'!$A101="","",'Flujo de caja'!$R101-'Flujo de caja'!$S101)</f>
        <v/>
      </c>
      <c r="U101" s="38">
        <f>IF('Flujo de caja'!$A101="","",'Flujo de caja'!$T101-'Flujo de caja'!$P101)</f>
        <v/>
      </c>
      <c r="V101" s="10">
        <f>IF(OR('Flujo de caja'!$A101="",'Flujo de caja'!$F101=""),"",IF('Flujo de caja'!$H101&gt;='Flujo de caja'!$F101,"Cobrado","Pendiente"))</f>
        <v/>
      </c>
      <c r="W101" s="8" t="n"/>
    </row>
    <row r="102">
      <c r="A102" s="11" t="inlineStr">
        <is>
          <t>TOTAL / MEDIA</t>
        </is>
      </c>
      <c r="B102" s="12" t="n"/>
      <c r="C102" s="12" t="n"/>
      <c r="D102" s="12" t="n"/>
      <c r="E102" s="12" t="n"/>
      <c r="F102" s="39">
        <f>IFERROR(AVERAGE('Flujo de caja'!$F$2:$F$101),0)</f>
        <v/>
      </c>
      <c r="G102" s="40">
        <f>IFERROR(AVERAGE('Flujo de caja'!$G$2:$G$101),0)</f>
        <v/>
      </c>
      <c r="H102" s="39">
        <f>SUM('Flujo de caja'!$H$2:$H$101)</f>
        <v/>
      </c>
      <c r="I102" s="39">
        <f>SUM('Flujo de caja'!$I$2:$I$101)</f>
        <v/>
      </c>
      <c r="J102" s="39">
        <f>SUM('Flujo de caja'!$J$2:$J$101)</f>
        <v/>
      </c>
      <c r="K102" s="39">
        <f>SUM('Flujo de caja'!$K$2:$K$101)</f>
        <v/>
      </c>
      <c r="L102" s="39">
        <f>SUM('Flujo de caja'!$L$2:$L$101)</f>
        <v/>
      </c>
      <c r="M102" s="39">
        <f>SUM('Flujo de caja'!$M$2:$M$101)</f>
        <v/>
      </c>
      <c r="N102" s="39">
        <f>SUM('Flujo de caja'!$N$2:$N$101)</f>
        <v/>
      </c>
      <c r="O102" s="39">
        <f>SUM('Flujo de caja'!$O$2:$O$101)</f>
        <v/>
      </c>
      <c r="P102" s="39">
        <f>SUM('Flujo de caja'!$P$2:$P$101)</f>
        <v/>
      </c>
      <c r="Q102" s="39">
        <f>SUM('Flujo de caja'!$Q$2:$Q$101)</f>
        <v/>
      </c>
      <c r="R102" s="39">
        <f>SUM('Flujo de caja'!$R$2:$R$101)</f>
        <v/>
      </c>
      <c r="S102" s="39">
        <f>SUM('Flujo de caja'!$S$2:$S$101)</f>
        <v/>
      </c>
      <c r="T102" s="39">
        <f>SUM('Flujo de caja'!$T$2:$T$101)</f>
        <v/>
      </c>
      <c r="U102" s="39">
        <f>SUM('Flujo de caja'!$U$2:$U$101)</f>
        <v/>
      </c>
      <c r="V102" s="12" t="n"/>
      <c r="W102" s="12" t="n"/>
    </row>
  </sheetData>
  <autoFilter ref="A1:W101"/>
  <conditionalFormatting sqref="U2:U101">
    <cfRule type="cellIs" priority="1" operator="lessThan" dxfId="0">
      <formula>0</formula>
    </cfRule>
    <cfRule type="cellIs" priority="2" operator="greaterThan" dxfId="1">
      <formula>0</formula>
    </cfRule>
  </conditionalFormatting>
  <conditionalFormatting sqref="V2:V101">
    <cfRule type="cellIs" priority="3" operator="equal" dxfId="2">
      <formula>"Pendiente"</formula>
    </cfRule>
  </conditionalFormatting>
  <dataValidations count="3">
    <dataValidation sqref="B2:B101" showErrorMessage="1" showInputMessage="1" allowBlank="1" type="date" operator="between">
      <formula1>DATE(2000,1,1)</formula1>
      <formula2>DATE(2100,12,31)</formula2>
    </dataValidation>
    <dataValidation sqref="G2:G101" showErrorMessage="1" showInputMessage="1" allowBlank="1" type="whole" operator="between">
      <formula1>0</formula1>
      <formula2>31</formula2>
    </dataValidation>
    <dataValidation sqref="F2:F101 H2:Q101" showErrorMessage="1" showInputMessage="1" allowBlank="1" type="decimal" operator="greaterThanOrEqual">
      <formula1>0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tabColor rgb="0014B8A6"/>
    <outlinePr summaryBelow="1" summaryRight="1"/>
    <pageSetUpPr/>
  </sheetPr>
  <dimension ref="A1:O17"/>
  <sheetViews>
    <sheetView showGridLines="0" workbookViewId="0">
      <selection activeCell="A1" sqref="A1"/>
    </sheetView>
  </sheetViews>
  <sheetFormatPr baseColWidth="8" defaultRowHeight="15"/>
  <cols>
    <col width="27" customWidth="1" min="1" max="1"/>
    <col width="19" customWidth="1" min="2" max="2"/>
    <col width="27" customWidth="1" min="3" max="3"/>
    <col width="19" customWidth="1" min="4" max="4"/>
    <col width="27" customWidth="1" min="5" max="5"/>
    <col width="19" customWidth="1" min="6" max="6"/>
    <col width="27" customWidth="1" min="7" max="7"/>
    <col width="19" customWidth="1" min="8" max="8"/>
    <col width="4" customWidth="1" min="9" max="9"/>
    <col width="28" customWidth="1" min="10" max="10"/>
    <col width="23" customWidth="1" min="11" max="11"/>
    <col width="20" customWidth="1" min="12" max="12"/>
    <col width="20" customWidth="1" min="13" max="13"/>
    <col width="20" customWidth="1" min="14" max="14"/>
    <col width="20" customWidth="1" min="15" max="15"/>
  </cols>
  <sheetData>
    <row r="1" ht="30" customHeight="1">
      <c r="A1" s="15" t="inlineStr">
        <is>
          <t>Resumen del flujo de caja del alquiler – 2026</t>
        </is>
      </c>
    </row>
    <row r="2"/>
    <row r="3" ht="30" customHeight="1">
      <c r="A3" s="16" t="inlineStr">
        <is>
          <t>Ingresos totales</t>
        </is>
      </c>
      <c r="C3" s="16" t="inlineStr">
        <is>
          <t>Gastos operativos totales</t>
        </is>
      </c>
      <c r="E3" s="16" t="inlineStr">
        <is>
          <t>Intereses hipotecarios totales</t>
        </is>
      </c>
      <c r="G3" s="16" t="inlineStr">
        <is>
          <t>Cuotas hipotecarias totales</t>
        </is>
      </c>
      <c r="J3" s="17" t="inlineStr">
        <is>
          <t>Consulta mensual</t>
        </is>
      </c>
    </row>
    <row r="4" ht="30" customHeight="1">
      <c r="A4" s="41">
        <f>SUM('Flujo de caja'!$R$2:$R$101)</f>
        <v/>
      </c>
      <c r="C4" s="41">
        <f>SUM('Flujo de caja'!$S$2:$S$101)</f>
        <v/>
      </c>
      <c r="E4" s="41">
        <f>SUM('Flujo de caja'!$O$2:$O$101)</f>
        <v/>
      </c>
      <c r="G4" s="41">
        <f>SUM('Flujo de caja'!$P$2:$P$101)</f>
        <v/>
      </c>
    </row>
    <row r="5">
      <c r="J5" s="19" t="inlineStr">
        <is>
          <t>Seleccionar mes</t>
        </is>
      </c>
      <c r="K5" s="20" t="n"/>
    </row>
    <row r="6" ht="30" customHeight="1">
      <c r="A6" s="16" t="inlineStr">
        <is>
          <t>Flujo neto acumulado</t>
        </is>
      </c>
      <c r="C6" s="16" t="inlineStr">
        <is>
          <t>Flujo neto medio mensual</t>
        </is>
      </c>
      <c r="E6" s="16" t="inlineStr">
        <is>
          <t>Tasa de cobro</t>
        </is>
      </c>
      <c r="G6" s="16" t="inlineStr">
        <is>
          <t>Meses con flujo negativo</t>
        </is>
      </c>
      <c r="J6" s="21" t="inlineStr">
        <is>
          <t>Flujo neto consultado</t>
        </is>
      </c>
      <c r="K6" s="42">
        <f>IF('Resumen'!$K$5="","",IFERROR(VLOOKUP('Resumen'!$K$5,'Flujo de caja'!$A$2:$U$101,21,FALSE),""))</f>
        <v/>
      </c>
    </row>
    <row r="7" ht="30" customHeight="1">
      <c r="A7" s="41">
        <f>SUM('Flujo de caja'!$U$2:$U$101)</f>
        <v/>
      </c>
      <c r="C7" s="41">
        <f>IFERROR(AVERAGE('Flujo de caja'!$U$2:$U$101),0)</f>
        <v/>
      </c>
      <c r="E7" s="43">
        <f>IFERROR(SUM('Flujo de caja'!$H$2:$H$101)/SUM('Flujo de caja'!$F$2:$F$101),0)</f>
        <v/>
      </c>
      <c r="G7" s="24">
        <f>COUNTIF('Flujo de caja'!$U$2:$U$101,"&lt;0")</f>
        <v/>
      </c>
      <c r="J7" s="21" t="inlineStr">
        <is>
          <t>Estado de cobro</t>
        </is>
      </c>
      <c r="K7" s="25">
        <f>IF('Resumen'!$K$5="","",IFERROR(VLOOKUP('Resumen'!$K$5,'Flujo de caja'!$A$2:$V$101,22,FALSE),""))</f>
        <v/>
      </c>
    </row>
    <row r="8"/>
    <row r="9">
      <c r="A9" s="26" t="inlineStr">
        <is>
          <t>Cobros pendientes</t>
        </is>
      </c>
      <c r="B9" s="27">
        <f>COUNTIF('Flujo de caja'!$V$2:$V$101,"Pendiente")</f>
        <v/>
      </c>
    </row>
    <row r="10">
      <c r="A10" s="17" t="inlineStr">
        <is>
          <t>Tipo de salida</t>
        </is>
      </c>
      <c r="B10" s="17" t="inlineStr">
        <is>
          <t>Importe anual (€)</t>
        </is>
      </c>
      <c r="J10" s="28" t="inlineStr">
        <is>
          <t>Supuestos</t>
        </is>
      </c>
      <c r="K10" s="28" t="n"/>
    </row>
    <row r="11" ht="28" customHeight="1">
      <c r="A11" s="29" t="inlineStr">
        <is>
          <t>Comunidad</t>
        </is>
      </c>
      <c r="B11" s="37">
        <f>SUM('Flujo de caja'!$J$2:$J$101)</f>
        <v/>
      </c>
      <c r="J11" s="30" t="inlineStr">
        <is>
          <t>Reducción IRPF por alquiler de vivienda habitual</t>
        </is>
      </c>
      <c r="K11" s="30" t="inlineStr">
        <is>
          <t>60%</t>
        </is>
      </c>
    </row>
    <row r="12" ht="28" customHeight="1">
      <c r="A12" s="31" t="inlineStr">
        <is>
          <t>IBI</t>
        </is>
      </c>
      <c r="B12" s="38">
        <f>SUM('Flujo de caja'!$K$2:$K$101)</f>
        <v/>
      </c>
      <c r="J12" s="32" t="inlineStr">
        <is>
          <t>Amortización fiscal estimada del inmueble</t>
        </is>
      </c>
      <c r="K12" s="32" t="inlineStr">
        <is>
          <t>3%</t>
        </is>
      </c>
    </row>
    <row r="13" ht="28" customHeight="1">
      <c r="A13" s="29" t="inlineStr">
        <is>
          <t>Seguro</t>
        </is>
      </c>
      <c r="B13" s="37">
        <f>SUM('Flujo de caja'!$L$2:$L$101)</f>
        <v/>
      </c>
      <c r="J13" s="30" t="inlineStr">
        <is>
          <t>Fianza legal</t>
        </is>
      </c>
      <c r="K13" s="30" t="inlineStr">
        <is>
          <t>Una mensualidad</t>
        </is>
      </c>
    </row>
    <row r="14" ht="28" customHeight="1">
      <c r="A14" s="31" t="inlineStr">
        <is>
          <t>Reparaciones</t>
        </is>
      </c>
      <c r="B14" s="38">
        <f>SUM('Flujo de caja'!$M$2:$M$101)</f>
        <v/>
      </c>
      <c r="J14" s="32" t="inlineStr">
        <is>
          <t>Periodicidad del IBI</t>
        </is>
      </c>
      <c r="K14" s="32" t="inlineStr">
        <is>
          <t>Anual, prorrateada mensualmente</t>
        </is>
      </c>
    </row>
    <row r="15" ht="28" customHeight="1">
      <c r="A15" s="29" t="inlineStr">
        <is>
          <t>Suministros</t>
        </is>
      </c>
      <c r="B15" s="37">
        <f>SUM('Flujo de caja'!$N$2:$N$101)</f>
        <v/>
      </c>
      <c r="J15" s="30" t="inlineStr">
        <is>
          <t>Referencia normativa</t>
        </is>
      </c>
      <c r="K15" s="30" t="inlineStr">
        <is>
          <t>LAU y gastos deducibles del alquiler</t>
        </is>
      </c>
    </row>
    <row r="16">
      <c r="A16" s="31" t="inlineStr">
        <is>
          <t>Intereses hipotecarios</t>
        </is>
      </c>
      <c r="B16" s="38">
        <f>SUM('Flujo de caja'!$O$2:$O$101)</f>
        <v/>
      </c>
    </row>
    <row r="17">
      <c r="A17" s="29" t="inlineStr">
        <is>
          <t>Otros gastos</t>
        </is>
      </c>
      <c r="B17" s="37">
        <f>SUM('Flujo de caja'!$Q$2:$Q$101)</f>
        <v/>
      </c>
    </row>
  </sheetData>
  <mergeCells count="1">
    <mergeCell ref="A1:O1"/>
  </mergeCells>
  <dataValidations count="1">
    <dataValidation sqref="K5" showErrorMessage="1" showInputMessage="1" allowBlank="1" type="list">
      <formula1>'Flujo de caja'!$A$2:$A$101</formula1>
    </dataValidation>
  </dataValidations>
  <pageMargins left="0.75" right="0.75" top="1" bottom="1" header="0.5" footer="0.5"/>
  <drawing xmlns:r="http://schemas.openxmlformats.org/officeDocument/2006/relationships" r:id="rId1"/>
</worksheet>
</file>

<file path=xl/worksheets/sheet3.xml><?xml version="1.0" encoding="utf-8"?>
<worksheet xmlns="http://schemas.openxmlformats.org/spreadsheetml/2006/main">
  <sheetPr>
    <tabColor rgb="000F766E"/>
    <outlinePr summaryBelow="1" summaryRight="1"/>
    <pageSetUpPr/>
  </sheetPr>
  <dimension ref="A1:H12"/>
  <sheetViews>
    <sheetView showGridLines="0" workbookViewId="0">
      <selection activeCell="A1" sqref="A1"/>
    </sheetView>
  </sheetViews>
  <sheetFormatPr baseColWidth="8" defaultRowHeight="15"/>
  <cols>
    <col width="8" customWidth="1" min="1" max="1"/>
    <col width="110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</cols>
  <sheetData>
    <row r="1" ht="30" customHeight="1">
      <c r="A1" s="15" t="inlineStr">
        <is>
          <t>Instrucciones de uso del flujo de caja de alquiler</t>
        </is>
      </c>
    </row>
    <row r="2"/>
    <row r="3">
      <c r="A3" s="17" t="inlineStr">
        <is>
          <t>N.º</t>
        </is>
      </c>
      <c r="B3" s="17" t="inlineStr">
        <is>
          <t>Guía de uso</t>
        </is>
      </c>
    </row>
    <row r="4" ht="38" customHeight="1">
      <c r="A4" s="7" t="n">
        <v>1</v>
      </c>
      <c r="B4" s="33" t="inlineStr">
        <is>
          <t>Introducir o modificar únicamente las celdas amarillas.</t>
        </is>
      </c>
    </row>
    <row r="5" ht="38" customHeight="1">
      <c r="A5" s="10" t="n">
        <v>2</v>
      </c>
      <c r="B5" s="34" t="inlineStr">
        <is>
          <t>Registrar la renta efectivamente cobrada, no solo la renta contractual.</t>
        </is>
      </c>
    </row>
    <row r="6" ht="38" customHeight="1">
      <c r="A6" s="7" t="n">
        <v>3</v>
      </c>
      <c r="B6" s="33" t="inlineStr">
        <is>
          <t>La fianza no debe considerarse ingreso recurrente; se muestra separadamente para controlar el movimiento de tesorería.</t>
        </is>
      </c>
    </row>
    <row r="7" ht="38" customHeight="1">
      <c r="A7" s="10" t="n">
        <v>4</v>
      </c>
      <c r="B7" s="34" t="inlineStr">
        <is>
          <t>Prorratear IBI, seguro y gastos anuales entre 12 meses para obtener una visión mensual comparable.</t>
        </is>
      </c>
    </row>
    <row r="8" ht="38" customHeight="1">
      <c r="A8" s="7" t="n">
        <v>5</v>
      </c>
      <c r="B8" s="33" t="inlineStr">
        <is>
          <t>Registrar los intereses hipotecarios separados de la amortización de capital incluida en la cuota hipotecaria.</t>
        </is>
      </c>
    </row>
    <row r="9" ht="38" customHeight="1">
      <c r="A9" s="10" t="n">
        <v>6</v>
      </c>
      <c r="B9" s="34" t="inlineStr">
        <is>
          <t>Revisar los meses con estado “Pendiente” y los flujos netos negativos señalados mediante formato condicional.</t>
        </is>
      </c>
    </row>
    <row r="10" ht="38" customHeight="1">
      <c r="A10" s="7" t="n">
        <v>7</v>
      </c>
      <c r="B10" s="33" t="inlineStr">
        <is>
          <t>Los gastos deducibles pueden incluir comunidad, seguro, IBI, intereses y amortización fiscal del 3%, según la situación concreta y el criterio de la Agencia Tributaria.</t>
        </is>
      </c>
    </row>
    <row r="11" ht="38" customHeight="1">
      <c r="A11" s="10" t="n">
        <v>8</v>
      </c>
      <c r="B11" s="34" t="inlineStr">
        <is>
          <t>Consultar a un asesor fiscal sobre IRPF, fianza autonómica y deducciones aplicables.</t>
        </is>
      </c>
    </row>
    <row r="12" ht="38" customHeight="1">
      <c r="A12" s="7" t="n">
        <v>9</v>
      </c>
      <c r="B12" s="33" t="inlineStr">
        <is>
          <t>La muestra corresponde a Calle Mayor 12, 3ºB, Madrid, referencia catastral 1234567VK4713S0001AB, propiedad de Patrimonial García López, S.L.</t>
        </is>
      </c>
    </row>
  </sheetData>
  <mergeCells count="1">
    <mergeCell ref="A1:H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2026-10-13T08:56:04Z</dcterms:created>
  <dcterms:modified xmlns:dcterms="http://purl.org/dc/terms/" xmlns:xsi="http://www.w3.org/2001/XMLSchema-instance" xsi:type="dcterms:W3CDTF">2026-10-13T08:56:04Z</dcterms:modified>
</cp:coreProperties>
</file>