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erva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'Reservas'!$A$1:$W$101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AAAA"/>
    <numFmt numFmtId="165" formatCode="#.##0,00 &quot;€&quot;"/>
    <numFmt numFmtId="166" formatCode="0,00%"/>
    <numFmt numFmtId="167" formatCode="DD/MM/YYYY"/>
  </numFmts>
  <fonts count="5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F2937"/>
      <sz val="10"/>
    </font>
    <font>
      <name val="Aptos Display"/>
      <b val="1"/>
      <color rgb="00FFFFFF"/>
      <sz val="16"/>
    </font>
    <font>
      <name val="Aptos"/>
      <b val="1"/>
      <color rgb="00FFFFFF"/>
      <sz val="10"/>
    </font>
  </fonts>
  <fills count="8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FFBEB"/>
      </patternFill>
    </fill>
    <fill>
      <patternFill patternType="solid">
        <fgColor rgb="00F8FAFC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F0FDFA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" fontId="2" fillId="4" borderId="1" applyAlignment="1" pivotButton="0" quotePrefix="0" xfId="0">
      <alignment horizontal="right" vertical="center"/>
    </xf>
    <xf numFmtId="1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center" vertical="center" wrapText="1"/>
    </xf>
    <xf numFmtId="165" fontId="2" fillId="4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center" vertical="center" wrapText="1"/>
    </xf>
    <xf numFmtId="1" fontId="2" fillId="5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center" vertical="center" wrapText="1"/>
    </xf>
    <xf numFmtId="0" fontId="2" fillId="7" borderId="1" applyAlignment="1" pivotButton="0" quotePrefix="0" xfId="0">
      <alignment horizontal="left" vertical="center" wrapText="1"/>
    </xf>
    <xf numFmtId="166" fontId="2" fillId="5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 wrapText="1"/>
    </xf>
    <xf numFmtId="164" fontId="2" fillId="4" borderId="1" applyAlignment="1" pivotButton="0" quotePrefix="0" xfId="0">
      <alignment horizontal="center" vertical="center" wrapText="1"/>
    </xf>
    <xf numFmtId="1" fontId="2" fillId="4" borderId="1" applyAlignment="1" pivotButton="0" quotePrefix="0" xfId="0">
      <alignment horizontal="center" vertical="center" wrapText="1"/>
    </xf>
    <xf numFmtId="166" fontId="2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center" vertical="center" wrapText="1"/>
    </xf>
    <xf numFmtId="164" fontId="2" fillId="5" borderId="1" applyAlignment="1" pivotButton="0" quotePrefix="0" xfId="0">
      <alignment horizontal="center" vertical="center" wrapText="1"/>
    </xf>
    <xf numFmtId="1" fontId="2" fillId="5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left" vertical="center" wrapText="1"/>
    </xf>
    <xf numFmtId="165" fontId="2" fillId="3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left" vertical="center" wrapText="1"/>
    </xf>
    <xf numFmtId="165" fontId="2" fillId="5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  <xf numFmtId="167" fontId="2" fillId="3" borderId="1" applyAlignment="1" pivotButton="0" quotePrefix="0" xfId="0">
      <alignment horizontal="center" vertical="center" wrapText="1"/>
    </xf>
    <xf numFmtId="167" fontId="2" fillId="4" borderId="1" applyAlignment="1" pivotButton="0" quotePrefix="0" xfId="0">
      <alignment horizontal="center" vertical="center" wrapText="1"/>
    </xf>
    <xf numFmtId="167" fontId="2" fillId="5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16A34A"/>
        </patternFill>
      </fill>
    </dxf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netos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'Resumen'!G15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'Resumen'!$A$16:$A$27</f>
            </numRef>
          </cat>
          <val>
            <numRef>
              <f>'Resumen'!$G$16:$G$27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Ingresos netos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ingresos brutos por canal</a:t>
            </a:r>
          </a:p>
        </rich>
      </tx>
    </title>
    <plotArea>
      <pieChart>
        <varyColors val="1"/>
        <ser>
          <idx val="0"/>
          <order val="0"/>
          <tx>
            <strRef>
              <f>'Resumen'!K15</f>
            </strRef>
          </tx>
          <spPr>
            <a:ln xmlns:a="http://schemas.openxmlformats.org/drawingml/2006/main">
              <a:noFill/>
              <a:prstDash val="solid"/>
            </a:ln>
          </spPr>
          <cat>
            <numRef>
              <f>'Resumen'!$J$16:$J$19</f>
            </numRef>
          </cat>
          <val>
            <numRef>
              <f>'Resumen'!$K$16:$K$19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netos por vivienda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'Resumen'!M23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'Resumen'!$J$24:$J$27</f>
            </numRef>
          </cat>
          <val>
            <numRef>
              <f>'Resumen'!$M$24:$M$27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Ingresos netos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Vivienda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34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34</row>
      <rowOff>0</rowOff>
    </from>
    <ext cx="540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18</col>
      <colOff>0</colOff>
      <row>34</row>
      <rowOff>0</rowOff>
    </from>
    <ext cx="540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24" customWidth="1" min="2" max="2"/>
    <col width="25" customWidth="1" min="3" max="3"/>
    <col width="31" customWidth="1" min="4" max="4"/>
    <col width="22" customWidth="1" min="5" max="5"/>
    <col width="17" customWidth="1" min="6" max="6"/>
    <col width="14" customWidth="1" min="7" max="7"/>
    <col width="15" customWidth="1" min="8" max="8"/>
    <col width="15" customWidth="1" min="9" max="9"/>
    <col width="10" customWidth="1" min="10" max="10"/>
    <col width="11" customWidth="1" min="11" max="11"/>
    <col width="18" customWidth="1" min="12" max="12"/>
    <col width="22" customWidth="1" min="13" max="13"/>
    <col width="19" customWidth="1" min="14" max="14"/>
    <col width="18" customWidth="1" min="15" max="15"/>
    <col width="19" customWidth="1" min="16" max="16"/>
    <col width="21" customWidth="1" min="17" max="17"/>
    <col width="22" customWidth="1" min="18" max="18"/>
    <col width="19" customWidth="1" min="19" max="19"/>
    <col width="16" customWidth="1" min="20" max="20"/>
    <col width="19" customWidth="1" min="21" max="21"/>
    <col width="15" customWidth="1" min="22" max="22"/>
    <col width="32" customWidth="1" min="23" max="23"/>
  </cols>
  <sheetData>
    <row r="1" ht="34" customHeight="1">
      <c r="A1" s="1" t="inlineStr">
        <is>
          <t>ID reserva</t>
        </is>
      </c>
      <c r="B1" s="1" t="inlineStr">
        <is>
          <t>Vivienda</t>
        </is>
      </c>
      <c r="C1" s="1" t="inlineStr">
        <is>
          <t>Referencia catastral</t>
        </is>
      </c>
      <c r="D1" s="1" t="inlineStr">
        <is>
          <t>Dirección</t>
        </is>
      </c>
      <c r="E1" s="1" t="inlineStr">
        <is>
          <t>Huésped</t>
        </is>
      </c>
      <c r="F1" s="1" t="inlineStr">
        <is>
          <t>NIF/pasaporte</t>
        </is>
      </c>
      <c r="G1" s="1" t="inlineStr">
        <is>
          <t>Canal</t>
        </is>
      </c>
      <c r="H1" s="1" t="inlineStr">
        <is>
          <t>Fecha de entrada</t>
        </is>
      </c>
      <c r="I1" s="1" t="inlineStr">
        <is>
          <t>Fecha de salida</t>
        </is>
      </c>
      <c r="J1" s="1" t="inlineStr">
        <is>
          <t>Noches</t>
        </is>
      </c>
      <c r="K1" s="1" t="inlineStr">
        <is>
          <t>Huéspedes</t>
        </is>
      </c>
      <c r="L1" s="1" t="inlineStr">
        <is>
          <t>Precio por noche (€)</t>
        </is>
      </c>
      <c r="M1" s="1" t="inlineStr">
        <is>
          <t>Ingresos alojamiento (€)</t>
        </is>
      </c>
      <c r="N1" s="1" t="inlineStr">
        <is>
          <t>Limpieza cobrada (€)</t>
        </is>
      </c>
      <c r="O1" s="1" t="inlineStr">
        <is>
          <t>Tasa turística (€)</t>
        </is>
      </c>
      <c r="P1" s="1" t="inlineStr">
        <is>
          <t>Ingresos brutos (€)</t>
        </is>
      </c>
      <c r="Q1" s="1" t="inlineStr">
        <is>
          <t>Comisión plataforma (%)</t>
        </is>
      </c>
      <c r="R1" s="1" t="inlineStr">
        <is>
          <t>Comisión plataforma (€)</t>
        </is>
      </c>
      <c r="S1" s="1" t="inlineStr">
        <is>
          <t>Limpieza pagada (€)</t>
        </is>
      </c>
      <c r="T1" s="1" t="inlineStr">
        <is>
          <t>Otros gastos (€)</t>
        </is>
      </c>
      <c r="U1" s="1" t="inlineStr">
        <is>
          <t>Ingresos netos (€)</t>
        </is>
      </c>
      <c r="V1" s="1" t="inlineStr">
        <is>
          <t>Estado</t>
        </is>
      </c>
      <c r="W1" s="1" t="inlineStr">
        <is>
          <t>Observaciones</t>
        </is>
      </c>
    </row>
    <row r="2">
      <c r="A2" s="2" t="inlineStr">
        <is>
          <t>R-2026-001</t>
        </is>
      </c>
      <c r="B2" s="3" t="inlineStr">
        <is>
          <t>Apartamento Sol Madrid</t>
        </is>
      </c>
      <c r="C2" s="3" t="inlineStr">
        <is>
          <t>1234567AB4513S0001WX</t>
        </is>
      </c>
      <c r="D2" s="3" t="inlineStr">
        <is>
          <t>Calle Mayor 12 3ºB, Madrid</t>
        </is>
      </c>
      <c r="E2" s="3" t="inlineStr">
        <is>
          <t>María García</t>
        </is>
      </c>
      <c r="F2" s="2" t="inlineStr">
        <is>
          <t>12345678Z</t>
        </is>
      </c>
      <c r="G2" s="2" t="inlineStr">
        <is>
          <t>Airbnb</t>
        </is>
      </c>
      <c r="H2" s="31" t="n">
        <v>46030</v>
      </c>
      <c r="I2" s="31" t="n">
        <v>46034</v>
      </c>
      <c r="J2" s="5">
        <f>IF(OR($H2="",$I2=""),"",$I2-$H2)</f>
        <v/>
      </c>
      <c r="K2" s="6" t="n">
        <v>2</v>
      </c>
      <c r="L2" s="7" t="n">
        <v>110</v>
      </c>
      <c r="M2" s="8">
        <f>IF(OR($J2="",$L2=""),"",$J2*$L2)</f>
        <v/>
      </c>
      <c r="N2" s="7" t="n">
        <v>35</v>
      </c>
      <c r="O2" s="7" t="n">
        <v>0</v>
      </c>
      <c r="P2" s="8">
        <f>IF($M2="","",$M2+IF($N2="",0,$N2)+IF($O2="",0,$O2))</f>
        <v/>
      </c>
      <c r="Q2" s="9" t="n">
        <v>0.03</v>
      </c>
      <c r="R2" s="8">
        <f>IF(OR($P2="",$Q2=""),"",$P2*$Q2)</f>
        <v/>
      </c>
      <c r="S2" s="7" t="n">
        <v>30</v>
      </c>
      <c r="T2" s="7" t="n">
        <v>8</v>
      </c>
      <c r="U2" s="8">
        <f>IF($P2="","",$P2-IF($R2="",0,$R2)-IF($S2="",0,$S2)-IF($T2="",0,$T2))</f>
        <v/>
      </c>
      <c r="V2" s="2" t="inlineStr">
        <is>
          <t>Finalizada</t>
        </is>
      </c>
      <c r="W2" s="3" t="inlineStr">
        <is>
          <t>Estancia urbana de fin de semana</t>
        </is>
      </c>
    </row>
    <row r="3">
      <c r="A3" s="2" t="inlineStr">
        <is>
          <t>R-2026-002</t>
        </is>
      </c>
      <c r="B3" s="3" t="inlineStr">
        <is>
          <t>Ático Diagonal Barcelona</t>
        </is>
      </c>
      <c r="C3" s="3" t="inlineStr">
        <is>
          <t>7654321DF2875N0003PL</t>
        </is>
      </c>
      <c r="D3" s="3" t="inlineStr">
        <is>
          <t>Av. Diagonal 405, Barcelona</t>
        </is>
      </c>
      <c r="E3" s="3" t="inlineStr">
        <is>
          <t>Antonio López</t>
        </is>
      </c>
      <c r="F3" s="2" t="inlineStr">
        <is>
          <t>23456789B</t>
        </is>
      </c>
      <c r="G3" s="2" t="inlineStr">
        <is>
          <t>Booking</t>
        </is>
      </c>
      <c r="H3" s="31" t="n">
        <v>46067</v>
      </c>
      <c r="I3" s="31" t="n">
        <v>46072</v>
      </c>
      <c r="J3" s="10">
        <f>IF(OR($H3="",$I3=""),"",$I3-$H3)</f>
        <v/>
      </c>
      <c r="K3" s="6" t="n">
        <v>3</v>
      </c>
      <c r="L3" s="7" t="n">
        <v>145</v>
      </c>
      <c r="M3" s="11">
        <f>IF(OR($J3="",$L3=""),"",$J3*$L3)</f>
        <v/>
      </c>
      <c r="N3" s="7" t="n">
        <v>45</v>
      </c>
      <c r="O3" s="7" t="n">
        <v>18</v>
      </c>
      <c r="P3" s="11">
        <f>IF($M3="","",$M3+IF($N3="",0,$N3)+IF($O3="",0,$O3))</f>
        <v/>
      </c>
      <c r="Q3" s="9" t="n">
        <v>0.17</v>
      </c>
      <c r="R3" s="11">
        <f>IF(OR($P3="",$Q3=""),"",$P3*$Q3)</f>
        <v/>
      </c>
      <c r="S3" s="7" t="n">
        <v>38</v>
      </c>
      <c r="T3" s="7" t="n">
        <v>15</v>
      </c>
      <c r="U3" s="11">
        <f>IF($P3="","",$P3-IF($R3="",0,$R3)-IF($S3="",0,$S3)-IF($T3="",0,$T3))</f>
        <v/>
      </c>
      <c r="V3" s="2" t="inlineStr">
        <is>
          <t>Finalizada</t>
        </is>
      </c>
      <c r="W3" s="3" t="inlineStr">
        <is>
          <t>Reserva con tasa turística repercutida</t>
        </is>
      </c>
    </row>
    <row r="4">
      <c r="A4" s="2" t="inlineStr">
        <is>
          <t>R-2026-003</t>
        </is>
      </c>
      <c r="B4" s="3" t="inlineStr">
        <is>
          <t>Loft Larios Málaga</t>
        </is>
      </c>
      <c r="C4" s="3" t="inlineStr">
        <is>
          <t>4589123UF7642D0002TR</t>
        </is>
      </c>
      <c r="D4" s="3" t="inlineStr">
        <is>
          <t>Calle Larios 18, Málaga</t>
        </is>
      </c>
      <c r="E4" s="3" t="inlineStr">
        <is>
          <t>Carmen Ruiz</t>
        </is>
      </c>
      <c r="F4" s="2" t="inlineStr">
        <is>
          <t>34567890C</t>
        </is>
      </c>
      <c r="G4" s="2" t="inlineStr">
        <is>
          <t>Vrbo</t>
        </is>
      </c>
      <c r="H4" s="31" t="n">
        <v>46046</v>
      </c>
      <c r="I4" s="31" t="n">
        <v>46049</v>
      </c>
      <c r="J4" s="5">
        <f>IF(OR($H4="",$I4=""),"",$I4-$H4)</f>
        <v/>
      </c>
      <c r="K4" s="6" t="n">
        <v>2</v>
      </c>
      <c r="L4" s="7" t="n">
        <v>125</v>
      </c>
      <c r="M4" s="8">
        <f>IF(OR($J4="",$L4=""),"",$J4*$L4)</f>
        <v/>
      </c>
      <c r="N4" s="7" t="n">
        <v>30</v>
      </c>
      <c r="O4" s="7" t="n">
        <v>0</v>
      </c>
      <c r="P4" s="8">
        <f>IF($M4="","",$M4+IF($N4="",0,$N4)+IF($O4="",0,$O4))</f>
        <v/>
      </c>
      <c r="Q4" s="9" t="n">
        <v>0.08</v>
      </c>
      <c r="R4" s="8">
        <f>IF(OR($P4="",$Q4=""),"",$P4*$Q4)</f>
        <v/>
      </c>
      <c r="S4" s="7" t="n">
        <v>28</v>
      </c>
      <c r="T4" s="7" t="n">
        <v>10</v>
      </c>
      <c r="U4" s="8">
        <f>IF($P4="","",$P4-IF($R4="",0,$R4)-IF($S4="",0,$S4)-IF($T4="",0,$T4))</f>
        <v/>
      </c>
      <c r="V4" s="2" t="inlineStr">
        <is>
          <t>Confirmada</t>
        </is>
      </c>
      <c r="W4" s="3" t="inlineStr">
        <is>
          <t>Entrada autónoma prevista</t>
        </is>
      </c>
    </row>
    <row r="5">
      <c r="A5" s="2" t="inlineStr">
        <is>
          <t>R-2026-004</t>
        </is>
      </c>
      <c r="B5" s="3" t="inlineStr">
        <is>
          <t>Vivienda Colón Valencia</t>
        </is>
      </c>
      <c r="C5" s="3" t="inlineStr">
        <is>
          <t>9876543YJ1987A0004KM</t>
        </is>
      </c>
      <c r="D5" s="3" t="inlineStr">
        <is>
          <t>Calle Colón 22, Valencia</t>
        </is>
      </c>
      <c r="E5" s="3" t="inlineStr">
        <is>
          <t>José Martínez</t>
        </is>
      </c>
      <c r="F5" s="2" t="inlineStr">
        <is>
          <t>45678901D</t>
        </is>
      </c>
      <c r="G5" s="2" t="inlineStr">
        <is>
          <t>Directa</t>
        </is>
      </c>
      <c r="H5" s="31" t="n">
        <v>46084</v>
      </c>
      <c r="I5" s="31" t="n">
        <v>46091</v>
      </c>
      <c r="J5" s="10">
        <f>IF(OR($H5="",$I5=""),"",$I5-$H5)</f>
        <v/>
      </c>
      <c r="K5" s="6" t="n">
        <v>4</v>
      </c>
      <c r="L5" s="7" t="n">
        <v>95</v>
      </c>
      <c r="M5" s="11">
        <f>IF(OR($J5="",$L5=""),"",$J5*$L5)</f>
        <v/>
      </c>
      <c r="N5" s="7" t="n">
        <v>50</v>
      </c>
      <c r="O5" s="7" t="n">
        <v>0</v>
      </c>
      <c r="P5" s="11">
        <f>IF($M5="","",$M5+IF($N5="",0,$N5)+IF($O5="",0,$O5))</f>
        <v/>
      </c>
      <c r="Q5" s="9" t="n">
        <v>0</v>
      </c>
      <c r="R5" s="11">
        <f>IF(OR($P5="",$Q5=""),"",$P5*$Q5)</f>
        <v/>
      </c>
      <c r="S5" s="7" t="n">
        <v>45</v>
      </c>
      <c r="T5" s="7" t="n">
        <v>20</v>
      </c>
      <c r="U5" s="11">
        <f>IF($P5="","",$P5-IF($R5="",0,$R5)-IF($S5="",0,$S5)-IF($T5="",0,$T5))</f>
        <v/>
      </c>
      <c r="V5" s="2" t="inlineStr">
        <is>
          <t>Finalizada</t>
        </is>
      </c>
      <c r="W5" s="3" t="inlineStr">
        <is>
          <t>Pago directo mediante transferencia</t>
        </is>
      </c>
    </row>
    <row r="6">
      <c r="A6" s="2" t="inlineStr">
        <is>
          <t>R-2026-005</t>
        </is>
      </c>
      <c r="B6" s="3" t="inlineStr">
        <is>
          <t>Apartamento Sol Madrid</t>
        </is>
      </c>
      <c r="C6" s="3" t="inlineStr">
        <is>
          <t>1234567AB4513S0001WX</t>
        </is>
      </c>
      <c r="D6" s="3" t="inlineStr">
        <is>
          <t>Calle Mayor 12 3ºB, Madrid</t>
        </is>
      </c>
      <c r="E6" s="3" t="inlineStr">
        <is>
          <t>Laura Fernández</t>
        </is>
      </c>
      <c r="F6" s="2" t="inlineStr">
        <is>
          <t>56789012E</t>
        </is>
      </c>
      <c r="G6" s="2" t="inlineStr">
        <is>
          <t>Airbnb</t>
        </is>
      </c>
      <c r="H6" s="31" t="n">
        <v>46129</v>
      </c>
      <c r="I6" s="31" t="n">
        <v>46131</v>
      </c>
      <c r="J6" s="5">
        <f>IF(OR($H6="",$I6=""),"",$I6-$H6)</f>
        <v/>
      </c>
      <c r="K6" s="6" t="n">
        <v>2</v>
      </c>
      <c r="L6" s="7" t="n">
        <v>165</v>
      </c>
      <c r="M6" s="8">
        <f>IF(OR($J6="",$L6=""),"",$J6*$L6)</f>
        <v/>
      </c>
      <c r="N6" s="7" t="n">
        <v>55</v>
      </c>
      <c r="O6" s="7" t="n">
        <v>0</v>
      </c>
      <c r="P6" s="8">
        <f>IF($M6="","",$M6+IF($N6="",0,$N6)+IF($O6="",0,$O6))</f>
        <v/>
      </c>
      <c r="Q6" s="9" t="n">
        <v>0.03</v>
      </c>
      <c r="R6" s="8">
        <f>IF(OR($P6="",$Q6=""),"",$P6*$Q6)</f>
        <v/>
      </c>
      <c r="S6" s="7" t="n">
        <v>45</v>
      </c>
      <c r="T6" s="7" t="n">
        <v>12</v>
      </c>
      <c r="U6" s="8">
        <f>IF($P6="","",$P6-IF($R6="",0,$R6)-IF($S6="",0,$S6)-IF($T6="",0,$T6))</f>
        <v/>
      </c>
      <c r="V6" s="2" t="inlineStr">
        <is>
          <t>Finalizada</t>
        </is>
      </c>
      <c r="W6" s="3" t="inlineStr">
        <is>
          <t>Estancia de dos noches</t>
        </is>
      </c>
    </row>
    <row r="7">
      <c r="A7" s="2" t="inlineStr">
        <is>
          <t>R-2026-006</t>
        </is>
      </c>
      <c r="B7" s="3" t="inlineStr">
        <is>
          <t>Ático Diagonal Barcelona</t>
        </is>
      </c>
      <c r="C7" s="3" t="inlineStr">
        <is>
          <t>7654321DF2875N0003PL</t>
        </is>
      </c>
      <c r="D7" s="3" t="inlineStr">
        <is>
          <t>Av. Diagonal 405, Barcelona</t>
        </is>
      </c>
      <c r="E7" s="3" t="inlineStr">
        <is>
          <t>Manuel Sánchez</t>
        </is>
      </c>
      <c r="F7" s="2" t="inlineStr">
        <is>
          <t>67890123F</t>
        </is>
      </c>
      <c r="G7" s="2" t="inlineStr">
        <is>
          <t>Booking</t>
        </is>
      </c>
      <c r="H7" s="31" t="n">
        <v>46147</v>
      </c>
      <c r="I7" s="31" t="n">
        <v>46153</v>
      </c>
      <c r="J7" s="10">
        <f>IF(OR($H7="",$I7=""),"",$I7-$H7)</f>
        <v/>
      </c>
      <c r="K7" s="6" t="n">
        <v>3</v>
      </c>
      <c r="L7" s="7" t="n">
        <v>150</v>
      </c>
      <c r="M7" s="11">
        <f>IF(OR($J7="",$L7=""),"",$J7*$L7)</f>
        <v/>
      </c>
      <c r="N7" s="7" t="n">
        <v>55</v>
      </c>
      <c r="O7" s="7" t="n">
        <v>24</v>
      </c>
      <c r="P7" s="11">
        <f>IF($M7="","",$M7+IF($N7="",0,$N7)+IF($O7="",0,$O7))</f>
        <v/>
      </c>
      <c r="Q7" s="9" t="n">
        <v>0.17</v>
      </c>
      <c r="R7" s="11">
        <f>IF(OR($P7="",$Q7=""),"",$P7*$Q7)</f>
        <v/>
      </c>
      <c r="S7" s="7" t="n">
        <v>42</v>
      </c>
      <c r="T7" s="7" t="n">
        <v>25</v>
      </c>
      <c r="U7" s="11">
        <f>IF($P7="","",$P7-IF($R7="",0,$R7)-IF($S7="",0,$S7)-IF($T7="",0,$T7))</f>
        <v/>
      </c>
      <c r="V7" s="2" t="inlineStr">
        <is>
          <t>Confirmada</t>
        </is>
      </c>
      <c r="W7" s="3" t="inlineStr">
        <is>
          <t>Viaje profesional</t>
        </is>
      </c>
    </row>
    <row r="8">
      <c r="A8" s="2" t="inlineStr">
        <is>
          <t>R-2026-007</t>
        </is>
      </c>
      <c r="B8" s="3" t="inlineStr">
        <is>
          <t>Loft Larios Málaga</t>
        </is>
      </c>
      <c r="C8" s="3" t="inlineStr">
        <is>
          <t>4589123UF7642D0002TR</t>
        </is>
      </c>
      <c r="D8" s="3" t="inlineStr">
        <is>
          <t>Calle Larios 18, Málaga</t>
        </is>
      </c>
      <c r="E8" s="3" t="inlineStr">
        <is>
          <t>Ana Torres</t>
        </is>
      </c>
      <c r="F8" s="2" t="inlineStr">
        <is>
          <t>78901234G</t>
        </is>
      </c>
      <c r="G8" s="2" t="inlineStr">
        <is>
          <t>Vrbo</t>
        </is>
      </c>
      <c r="H8" s="31" t="n">
        <v>46182</v>
      </c>
      <c r="I8" s="31" t="n">
        <v>46186</v>
      </c>
      <c r="J8" s="5">
        <f>IF(OR($H8="",$I8=""),"",$I8-$H8)</f>
        <v/>
      </c>
      <c r="K8" s="6" t="n">
        <v>2</v>
      </c>
      <c r="L8" s="7" t="n">
        <v>105</v>
      </c>
      <c r="M8" s="8">
        <f>IF(OR($J8="",$L8=""),"",$J8*$L8)</f>
        <v/>
      </c>
      <c r="N8" s="7" t="n">
        <v>35</v>
      </c>
      <c r="O8" s="7" t="n">
        <v>0</v>
      </c>
      <c r="P8" s="8">
        <f>IF($M8="","",$M8+IF($N8="",0,$N8)+IF($O8="",0,$O8))</f>
        <v/>
      </c>
      <c r="Q8" s="9" t="n">
        <v>0.08</v>
      </c>
      <c r="R8" s="8">
        <f>IF(OR($P8="",$Q8=""),"",$P8*$Q8)</f>
        <v/>
      </c>
      <c r="S8" s="7" t="n">
        <v>30</v>
      </c>
      <c r="T8" s="7" t="n">
        <v>10</v>
      </c>
      <c r="U8" s="8">
        <f>IF($P8="","",$P8-IF($R8="",0,$R8)-IF($S8="",0,$S8)-IF($T8="",0,$T8))</f>
        <v/>
      </c>
      <c r="V8" s="2" t="inlineStr">
        <is>
          <t>Cancelada</t>
        </is>
      </c>
      <c r="W8" s="3" t="inlineStr">
        <is>
          <t>Cancelación registrada antes de la entrada</t>
        </is>
      </c>
    </row>
    <row r="9">
      <c r="A9" s="2" t="inlineStr">
        <is>
          <t>R-2026-008</t>
        </is>
      </c>
      <c r="B9" s="3" t="inlineStr">
        <is>
          <t>Vivienda Colón Valencia</t>
        </is>
      </c>
      <c r="C9" s="3" t="inlineStr">
        <is>
          <t>9876543YJ1987A0004KM</t>
        </is>
      </c>
      <c r="D9" s="3" t="inlineStr">
        <is>
          <t>Calle Colón 22, Valencia</t>
        </is>
      </c>
      <c r="E9" s="3" t="inlineStr">
        <is>
          <t>Pablo Navarro</t>
        </is>
      </c>
      <c r="F9" s="2" t="inlineStr">
        <is>
          <t>89012345H</t>
        </is>
      </c>
      <c r="G9" s="2" t="inlineStr">
        <is>
          <t>Directa</t>
        </is>
      </c>
      <c r="H9" s="31" t="n">
        <v>46162</v>
      </c>
      <c r="I9" s="31" t="n">
        <v>46172</v>
      </c>
      <c r="J9" s="10">
        <f>IF(OR($H9="",$I9=""),"",$I9-$H9)</f>
        <v/>
      </c>
      <c r="K9" s="6" t="n">
        <v>5</v>
      </c>
      <c r="L9" s="7" t="n">
        <v>85</v>
      </c>
      <c r="M9" s="11">
        <f>IF(OR($J9="",$L9=""),"",$J9*$L9)</f>
        <v/>
      </c>
      <c r="N9" s="7" t="n">
        <v>60</v>
      </c>
      <c r="O9" s="7" t="n">
        <v>0</v>
      </c>
      <c r="P9" s="11">
        <f>IF($M9="","",$M9+IF($N9="",0,$N9)+IF($O9="",0,$O9))</f>
        <v/>
      </c>
      <c r="Q9" s="9" t="n">
        <v>0</v>
      </c>
      <c r="R9" s="11">
        <f>IF(OR($P9="",$Q9=""),"",$P9*$Q9)</f>
        <v/>
      </c>
      <c r="S9" s="7" t="n">
        <v>50</v>
      </c>
      <c r="T9" s="7" t="n">
        <v>30</v>
      </c>
      <c r="U9" s="11">
        <f>IF($P9="","",$P9-IF($R9="",0,$R9)-IF($S9="",0,$S9)-IF($T9="",0,$T9))</f>
        <v/>
      </c>
      <c r="V9" s="2" t="inlineStr">
        <is>
          <t>Finalizada</t>
        </is>
      </c>
      <c r="W9" s="3" t="inlineStr">
        <is>
          <t>Estancia familiar de diez noches</t>
        </is>
      </c>
    </row>
    <row r="10">
      <c r="A10" s="2" t="inlineStr">
        <is>
          <t>R-2026-009</t>
        </is>
      </c>
      <c r="B10" s="3" t="inlineStr">
        <is>
          <t>Apartamento Sol Madrid</t>
        </is>
      </c>
      <c r="C10" s="3" t="inlineStr">
        <is>
          <t>1234567AB4513S0001WX</t>
        </is>
      </c>
      <c r="D10" s="3" t="inlineStr">
        <is>
          <t>Calle Mayor 12 3ºB, Madrid</t>
        </is>
      </c>
      <c r="E10" s="3" t="inlineStr">
        <is>
          <t>Lucía Gómez</t>
        </is>
      </c>
      <c r="F10" s="2" t="inlineStr">
        <is>
          <t>90123456J</t>
        </is>
      </c>
      <c r="G10" s="2" t="inlineStr">
        <is>
          <t>Airbnb</t>
        </is>
      </c>
      <c r="H10" s="31" t="n">
        <v>46195</v>
      </c>
      <c r="I10" s="31" t="n">
        <v>46198</v>
      </c>
      <c r="J10" s="5">
        <f>IF(OR($H10="",$I10=""),"",$I10-$H10)</f>
        <v/>
      </c>
      <c r="K10" s="6" t="n">
        <v>2</v>
      </c>
      <c r="L10" s="7" t="n">
        <v>130</v>
      </c>
      <c r="M10" s="8">
        <f>IF(OR($J10="",$L10=""),"",$J10*$L10)</f>
        <v/>
      </c>
      <c r="N10" s="7" t="n">
        <v>40</v>
      </c>
      <c r="O10" s="7" t="n">
        <v>0</v>
      </c>
      <c r="P10" s="8">
        <f>IF($M10="","",$M10+IF($N10="",0,$N10)+IF($O10="",0,$O10))</f>
        <v/>
      </c>
      <c r="Q10" s="9" t="n">
        <v>0.03</v>
      </c>
      <c r="R10" s="8">
        <f>IF(OR($P10="",$Q10=""),"",$P10*$Q10)</f>
        <v/>
      </c>
      <c r="S10" s="7" t="n">
        <v>35</v>
      </c>
      <c r="T10" s="7" t="n">
        <v>10</v>
      </c>
      <c r="U10" s="8">
        <f>IF($P10="","",$P10-IF($R10="",0,$R10)-IF($S10="",0,$S10)-IF($T10="",0,$T10))</f>
        <v/>
      </c>
      <c r="V10" s="2" t="inlineStr">
        <is>
          <t>Finalizada</t>
        </is>
      </c>
      <c r="W10" s="3" t="inlineStr">
        <is>
          <t>Salida tardía solicitada</t>
        </is>
      </c>
    </row>
    <row r="11">
      <c r="A11" s="2" t="n"/>
      <c r="B11" s="3" t="n"/>
      <c r="C11" s="3" t="n"/>
      <c r="D11" s="3" t="n"/>
      <c r="E11" s="3" t="n"/>
      <c r="F11" s="2" t="n"/>
      <c r="G11" s="2" t="n"/>
      <c r="H11" s="31" t="n"/>
      <c r="I11" s="31" t="n"/>
      <c r="J11" s="10">
        <f>IF(OR($H11="",$I11=""),"",$I11-$H11)</f>
        <v/>
      </c>
      <c r="K11" s="6" t="n"/>
      <c r="L11" s="7" t="n"/>
      <c r="M11" s="11">
        <f>IF(OR($J11="",$L11=""),"",$J11*$L11)</f>
        <v/>
      </c>
      <c r="N11" s="7" t="n"/>
      <c r="O11" s="7" t="n"/>
      <c r="P11" s="11">
        <f>IF($M11="","",$M11+IF($N11="",0,$N11)+IF($O11="",0,$O11))</f>
        <v/>
      </c>
      <c r="Q11" s="9" t="n"/>
      <c r="R11" s="11">
        <f>IF(OR($P11="",$Q11=""),"",$P11*$Q11)</f>
        <v/>
      </c>
      <c r="S11" s="7" t="n"/>
      <c r="T11" s="7" t="n"/>
      <c r="U11" s="11">
        <f>IF($P11="","",$P11-IF($R11="",0,$R11)-IF($S11="",0,$S11)-IF($T11="",0,$T11))</f>
        <v/>
      </c>
      <c r="V11" s="2" t="n"/>
      <c r="W11" s="3" t="n"/>
    </row>
    <row r="12">
      <c r="A12" s="2" t="n"/>
      <c r="B12" s="3" t="n"/>
      <c r="C12" s="3" t="n"/>
      <c r="D12" s="3" t="n"/>
      <c r="E12" s="3" t="n"/>
      <c r="F12" s="2" t="n"/>
      <c r="G12" s="2" t="n"/>
      <c r="H12" s="31" t="n"/>
      <c r="I12" s="31" t="n"/>
      <c r="J12" s="5">
        <f>IF(OR($H12="",$I12=""),"",$I12-$H12)</f>
        <v/>
      </c>
      <c r="K12" s="6" t="n"/>
      <c r="L12" s="7" t="n"/>
      <c r="M12" s="8">
        <f>IF(OR($J12="",$L12=""),"",$J12*$L12)</f>
        <v/>
      </c>
      <c r="N12" s="7" t="n"/>
      <c r="O12" s="7" t="n"/>
      <c r="P12" s="8">
        <f>IF($M12="","",$M12+IF($N12="",0,$N12)+IF($O12="",0,$O12))</f>
        <v/>
      </c>
      <c r="Q12" s="9" t="n"/>
      <c r="R12" s="8">
        <f>IF(OR($P12="",$Q12=""),"",$P12*$Q12)</f>
        <v/>
      </c>
      <c r="S12" s="7" t="n"/>
      <c r="T12" s="7" t="n"/>
      <c r="U12" s="8">
        <f>IF($P12="","",$P12-IF($R12="",0,$R12)-IF($S12="",0,$S12)-IF($T12="",0,$T12))</f>
        <v/>
      </c>
      <c r="V12" s="2" t="n"/>
      <c r="W12" s="3" t="n"/>
    </row>
    <row r="13">
      <c r="A13" s="2" t="n"/>
      <c r="B13" s="3" t="n"/>
      <c r="C13" s="3" t="n"/>
      <c r="D13" s="3" t="n"/>
      <c r="E13" s="3" t="n"/>
      <c r="F13" s="2" t="n"/>
      <c r="G13" s="2" t="n"/>
      <c r="H13" s="31" t="n"/>
      <c r="I13" s="31" t="n"/>
      <c r="J13" s="10">
        <f>IF(OR($H13="",$I13=""),"",$I13-$H13)</f>
        <v/>
      </c>
      <c r="K13" s="6" t="n"/>
      <c r="L13" s="7" t="n"/>
      <c r="M13" s="11">
        <f>IF(OR($J13="",$L13=""),"",$J13*$L13)</f>
        <v/>
      </c>
      <c r="N13" s="7" t="n"/>
      <c r="O13" s="7" t="n"/>
      <c r="P13" s="11">
        <f>IF($M13="","",$M13+IF($N13="",0,$N13)+IF($O13="",0,$O13))</f>
        <v/>
      </c>
      <c r="Q13" s="9" t="n"/>
      <c r="R13" s="11">
        <f>IF(OR($P13="",$Q13=""),"",$P13*$Q13)</f>
        <v/>
      </c>
      <c r="S13" s="7" t="n"/>
      <c r="T13" s="7" t="n"/>
      <c r="U13" s="11">
        <f>IF($P13="","",$P13-IF($R13="",0,$R13)-IF($S13="",0,$S13)-IF($T13="",0,$T13))</f>
        <v/>
      </c>
      <c r="V13" s="2" t="n"/>
      <c r="W13" s="3" t="n"/>
    </row>
    <row r="14">
      <c r="A14" s="2" t="n"/>
      <c r="B14" s="3" t="n"/>
      <c r="C14" s="3" t="n"/>
      <c r="D14" s="3" t="n"/>
      <c r="E14" s="3" t="n"/>
      <c r="F14" s="2" t="n"/>
      <c r="G14" s="2" t="n"/>
      <c r="H14" s="31" t="n"/>
      <c r="I14" s="31" t="n"/>
      <c r="J14" s="5">
        <f>IF(OR($H14="",$I14=""),"",$I14-$H14)</f>
        <v/>
      </c>
      <c r="K14" s="6" t="n"/>
      <c r="L14" s="7" t="n"/>
      <c r="M14" s="8">
        <f>IF(OR($J14="",$L14=""),"",$J14*$L14)</f>
        <v/>
      </c>
      <c r="N14" s="7" t="n"/>
      <c r="O14" s="7" t="n"/>
      <c r="P14" s="8">
        <f>IF($M14="","",$M14+IF($N14="",0,$N14)+IF($O14="",0,$O14))</f>
        <v/>
      </c>
      <c r="Q14" s="9" t="n"/>
      <c r="R14" s="8">
        <f>IF(OR($P14="",$Q14=""),"",$P14*$Q14)</f>
        <v/>
      </c>
      <c r="S14" s="7" t="n"/>
      <c r="T14" s="7" t="n"/>
      <c r="U14" s="8">
        <f>IF($P14="","",$P14-IF($R14="",0,$R14)-IF($S14="",0,$S14)-IF($T14="",0,$T14))</f>
        <v/>
      </c>
      <c r="V14" s="2" t="n"/>
      <c r="W14" s="3" t="n"/>
    </row>
    <row r="15">
      <c r="A15" s="2" t="n"/>
      <c r="B15" s="3" t="n"/>
      <c r="C15" s="3" t="n"/>
      <c r="D15" s="3" t="n"/>
      <c r="E15" s="3" t="n"/>
      <c r="F15" s="2" t="n"/>
      <c r="G15" s="2" t="n"/>
      <c r="H15" s="31" t="n"/>
      <c r="I15" s="31" t="n"/>
      <c r="J15" s="10">
        <f>IF(OR($H15="",$I15=""),"",$I15-$H15)</f>
        <v/>
      </c>
      <c r="K15" s="6" t="n"/>
      <c r="L15" s="7" t="n"/>
      <c r="M15" s="11">
        <f>IF(OR($J15="",$L15=""),"",$J15*$L15)</f>
        <v/>
      </c>
      <c r="N15" s="7" t="n"/>
      <c r="O15" s="7" t="n"/>
      <c r="P15" s="11">
        <f>IF($M15="","",$M15+IF($N15="",0,$N15)+IF($O15="",0,$O15))</f>
        <v/>
      </c>
      <c r="Q15" s="9" t="n"/>
      <c r="R15" s="11">
        <f>IF(OR($P15="",$Q15=""),"",$P15*$Q15)</f>
        <v/>
      </c>
      <c r="S15" s="7" t="n"/>
      <c r="T15" s="7" t="n"/>
      <c r="U15" s="11">
        <f>IF($P15="","",$P15-IF($R15="",0,$R15)-IF($S15="",0,$S15)-IF($T15="",0,$T15))</f>
        <v/>
      </c>
      <c r="V15" s="2" t="n"/>
      <c r="W15" s="3" t="n"/>
    </row>
    <row r="16">
      <c r="A16" s="2" t="n"/>
      <c r="B16" s="3" t="n"/>
      <c r="C16" s="3" t="n"/>
      <c r="D16" s="3" t="n"/>
      <c r="E16" s="3" t="n"/>
      <c r="F16" s="2" t="n"/>
      <c r="G16" s="2" t="n"/>
      <c r="H16" s="31" t="n"/>
      <c r="I16" s="31" t="n"/>
      <c r="J16" s="5">
        <f>IF(OR($H16="",$I16=""),"",$I16-$H16)</f>
        <v/>
      </c>
      <c r="K16" s="6" t="n"/>
      <c r="L16" s="7" t="n"/>
      <c r="M16" s="8">
        <f>IF(OR($J16="",$L16=""),"",$J16*$L16)</f>
        <v/>
      </c>
      <c r="N16" s="7" t="n"/>
      <c r="O16" s="7" t="n"/>
      <c r="P16" s="8">
        <f>IF($M16="","",$M16+IF($N16="",0,$N16)+IF($O16="",0,$O16))</f>
        <v/>
      </c>
      <c r="Q16" s="9" t="n"/>
      <c r="R16" s="8">
        <f>IF(OR($P16="",$Q16=""),"",$P16*$Q16)</f>
        <v/>
      </c>
      <c r="S16" s="7" t="n"/>
      <c r="T16" s="7" t="n"/>
      <c r="U16" s="8">
        <f>IF($P16="","",$P16-IF($R16="",0,$R16)-IF($S16="",0,$S16)-IF($T16="",0,$T16))</f>
        <v/>
      </c>
      <c r="V16" s="2" t="n"/>
      <c r="W16" s="3" t="n"/>
    </row>
    <row r="17">
      <c r="A17" s="2" t="n"/>
      <c r="B17" s="3" t="n"/>
      <c r="C17" s="3" t="n"/>
      <c r="D17" s="3" t="n"/>
      <c r="E17" s="3" t="n"/>
      <c r="F17" s="2" t="n"/>
      <c r="G17" s="2" t="n"/>
      <c r="H17" s="31" t="n"/>
      <c r="I17" s="31" t="n"/>
      <c r="J17" s="10">
        <f>IF(OR($H17="",$I17=""),"",$I17-$H17)</f>
        <v/>
      </c>
      <c r="K17" s="6" t="n"/>
      <c r="L17" s="7" t="n"/>
      <c r="M17" s="11">
        <f>IF(OR($J17="",$L17=""),"",$J17*$L17)</f>
        <v/>
      </c>
      <c r="N17" s="7" t="n"/>
      <c r="O17" s="7" t="n"/>
      <c r="P17" s="11">
        <f>IF($M17="","",$M17+IF($N17="",0,$N17)+IF($O17="",0,$O17))</f>
        <v/>
      </c>
      <c r="Q17" s="9" t="n"/>
      <c r="R17" s="11">
        <f>IF(OR($P17="",$Q17=""),"",$P17*$Q17)</f>
        <v/>
      </c>
      <c r="S17" s="7" t="n"/>
      <c r="T17" s="7" t="n"/>
      <c r="U17" s="11">
        <f>IF($P17="","",$P17-IF($R17="",0,$R17)-IF($S17="",0,$S17)-IF($T17="",0,$T17))</f>
        <v/>
      </c>
      <c r="V17" s="2" t="n"/>
      <c r="W17" s="3" t="n"/>
    </row>
    <row r="18">
      <c r="A18" s="2" t="n"/>
      <c r="B18" s="3" t="n"/>
      <c r="C18" s="3" t="n"/>
      <c r="D18" s="3" t="n"/>
      <c r="E18" s="3" t="n"/>
      <c r="F18" s="2" t="n"/>
      <c r="G18" s="2" t="n"/>
      <c r="H18" s="31" t="n"/>
      <c r="I18" s="31" t="n"/>
      <c r="J18" s="5">
        <f>IF(OR($H18="",$I18=""),"",$I18-$H18)</f>
        <v/>
      </c>
      <c r="K18" s="6" t="n"/>
      <c r="L18" s="7" t="n"/>
      <c r="M18" s="8">
        <f>IF(OR($J18="",$L18=""),"",$J18*$L18)</f>
        <v/>
      </c>
      <c r="N18" s="7" t="n"/>
      <c r="O18" s="7" t="n"/>
      <c r="P18" s="8">
        <f>IF($M18="","",$M18+IF($N18="",0,$N18)+IF($O18="",0,$O18))</f>
        <v/>
      </c>
      <c r="Q18" s="9" t="n"/>
      <c r="R18" s="8">
        <f>IF(OR($P18="",$Q18=""),"",$P18*$Q18)</f>
        <v/>
      </c>
      <c r="S18" s="7" t="n"/>
      <c r="T18" s="7" t="n"/>
      <c r="U18" s="8">
        <f>IF($P18="","",$P18-IF($R18="",0,$R18)-IF($S18="",0,$S18)-IF($T18="",0,$T18))</f>
        <v/>
      </c>
      <c r="V18" s="2" t="n"/>
      <c r="W18" s="3" t="n"/>
    </row>
    <row r="19">
      <c r="A19" s="2" t="n"/>
      <c r="B19" s="3" t="n"/>
      <c r="C19" s="3" t="n"/>
      <c r="D19" s="3" t="n"/>
      <c r="E19" s="3" t="n"/>
      <c r="F19" s="2" t="n"/>
      <c r="G19" s="2" t="n"/>
      <c r="H19" s="31" t="n"/>
      <c r="I19" s="31" t="n"/>
      <c r="J19" s="10">
        <f>IF(OR($H19="",$I19=""),"",$I19-$H19)</f>
        <v/>
      </c>
      <c r="K19" s="6" t="n"/>
      <c r="L19" s="7" t="n"/>
      <c r="M19" s="11">
        <f>IF(OR($J19="",$L19=""),"",$J19*$L19)</f>
        <v/>
      </c>
      <c r="N19" s="7" t="n"/>
      <c r="O19" s="7" t="n"/>
      <c r="P19" s="11">
        <f>IF($M19="","",$M19+IF($N19="",0,$N19)+IF($O19="",0,$O19))</f>
        <v/>
      </c>
      <c r="Q19" s="9" t="n"/>
      <c r="R19" s="11">
        <f>IF(OR($P19="",$Q19=""),"",$P19*$Q19)</f>
        <v/>
      </c>
      <c r="S19" s="7" t="n"/>
      <c r="T19" s="7" t="n"/>
      <c r="U19" s="11">
        <f>IF($P19="","",$P19-IF($R19="",0,$R19)-IF($S19="",0,$S19)-IF($T19="",0,$T19))</f>
        <v/>
      </c>
      <c r="V19" s="2" t="n"/>
      <c r="W19" s="3" t="n"/>
    </row>
    <row r="20">
      <c r="A20" s="2" t="n"/>
      <c r="B20" s="3" t="n"/>
      <c r="C20" s="3" t="n"/>
      <c r="D20" s="3" t="n"/>
      <c r="E20" s="3" t="n"/>
      <c r="F20" s="2" t="n"/>
      <c r="G20" s="2" t="n"/>
      <c r="H20" s="31" t="n"/>
      <c r="I20" s="31" t="n"/>
      <c r="J20" s="5">
        <f>IF(OR($H20="",$I20=""),"",$I20-$H20)</f>
        <v/>
      </c>
      <c r="K20" s="6" t="n"/>
      <c r="L20" s="7" t="n"/>
      <c r="M20" s="8">
        <f>IF(OR($J20="",$L20=""),"",$J20*$L20)</f>
        <v/>
      </c>
      <c r="N20" s="7" t="n"/>
      <c r="O20" s="7" t="n"/>
      <c r="P20" s="8">
        <f>IF($M20="","",$M20+IF($N20="",0,$N20)+IF($O20="",0,$O20))</f>
        <v/>
      </c>
      <c r="Q20" s="9" t="n"/>
      <c r="R20" s="8">
        <f>IF(OR($P20="",$Q20=""),"",$P20*$Q20)</f>
        <v/>
      </c>
      <c r="S20" s="7" t="n"/>
      <c r="T20" s="7" t="n"/>
      <c r="U20" s="8">
        <f>IF($P20="","",$P20-IF($R20="",0,$R20)-IF($S20="",0,$S20)-IF($T20="",0,$T20))</f>
        <v/>
      </c>
      <c r="V20" s="2" t="n"/>
      <c r="W20" s="3" t="n"/>
    </row>
    <row r="21">
      <c r="A21" s="2" t="n"/>
      <c r="B21" s="3" t="n"/>
      <c r="C21" s="3" t="n"/>
      <c r="D21" s="3" t="n"/>
      <c r="E21" s="3" t="n"/>
      <c r="F21" s="2" t="n"/>
      <c r="G21" s="2" t="n"/>
      <c r="H21" s="31" t="n"/>
      <c r="I21" s="31" t="n"/>
      <c r="J21" s="10">
        <f>IF(OR($H21="",$I21=""),"",$I21-$H21)</f>
        <v/>
      </c>
      <c r="K21" s="6" t="n"/>
      <c r="L21" s="7" t="n"/>
      <c r="M21" s="11">
        <f>IF(OR($J21="",$L21=""),"",$J21*$L21)</f>
        <v/>
      </c>
      <c r="N21" s="7" t="n"/>
      <c r="O21" s="7" t="n"/>
      <c r="P21" s="11">
        <f>IF($M21="","",$M21+IF($N21="",0,$N21)+IF($O21="",0,$O21))</f>
        <v/>
      </c>
      <c r="Q21" s="9" t="n"/>
      <c r="R21" s="11">
        <f>IF(OR($P21="",$Q21=""),"",$P21*$Q21)</f>
        <v/>
      </c>
      <c r="S21" s="7" t="n"/>
      <c r="T21" s="7" t="n"/>
      <c r="U21" s="11">
        <f>IF($P21="","",$P21-IF($R21="",0,$R21)-IF($S21="",0,$S21)-IF($T21="",0,$T21))</f>
        <v/>
      </c>
      <c r="V21" s="2" t="n"/>
      <c r="W21" s="3" t="n"/>
    </row>
    <row r="22">
      <c r="A22" s="2" t="n"/>
      <c r="B22" s="3" t="n"/>
      <c r="C22" s="3" t="n"/>
      <c r="D22" s="3" t="n"/>
      <c r="E22" s="3" t="n"/>
      <c r="F22" s="2" t="n"/>
      <c r="G22" s="2" t="n"/>
      <c r="H22" s="31" t="n"/>
      <c r="I22" s="31" t="n"/>
      <c r="J22" s="5">
        <f>IF(OR($H22="",$I22=""),"",$I22-$H22)</f>
        <v/>
      </c>
      <c r="K22" s="6" t="n"/>
      <c r="L22" s="7" t="n"/>
      <c r="M22" s="8">
        <f>IF(OR($J22="",$L22=""),"",$J22*$L22)</f>
        <v/>
      </c>
      <c r="N22" s="7" t="n"/>
      <c r="O22" s="7" t="n"/>
      <c r="P22" s="8">
        <f>IF($M22="","",$M22+IF($N22="",0,$N22)+IF($O22="",0,$O22))</f>
        <v/>
      </c>
      <c r="Q22" s="9" t="n"/>
      <c r="R22" s="8">
        <f>IF(OR($P22="",$Q22=""),"",$P22*$Q22)</f>
        <v/>
      </c>
      <c r="S22" s="7" t="n"/>
      <c r="T22" s="7" t="n"/>
      <c r="U22" s="8">
        <f>IF($P22="","",$P22-IF($R22="",0,$R22)-IF($S22="",0,$S22)-IF($T22="",0,$T22))</f>
        <v/>
      </c>
      <c r="V22" s="2" t="n"/>
      <c r="W22" s="3" t="n"/>
    </row>
    <row r="23">
      <c r="A23" s="2" t="n"/>
      <c r="B23" s="3" t="n"/>
      <c r="C23" s="3" t="n"/>
      <c r="D23" s="3" t="n"/>
      <c r="E23" s="3" t="n"/>
      <c r="F23" s="2" t="n"/>
      <c r="G23" s="2" t="n"/>
      <c r="H23" s="31" t="n"/>
      <c r="I23" s="31" t="n"/>
      <c r="J23" s="10">
        <f>IF(OR($H23="",$I23=""),"",$I23-$H23)</f>
        <v/>
      </c>
      <c r="K23" s="6" t="n"/>
      <c r="L23" s="7" t="n"/>
      <c r="M23" s="11">
        <f>IF(OR($J23="",$L23=""),"",$J23*$L23)</f>
        <v/>
      </c>
      <c r="N23" s="7" t="n"/>
      <c r="O23" s="7" t="n"/>
      <c r="P23" s="11">
        <f>IF($M23="","",$M23+IF($N23="",0,$N23)+IF($O23="",0,$O23))</f>
        <v/>
      </c>
      <c r="Q23" s="9" t="n"/>
      <c r="R23" s="11">
        <f>IF(OR($P23="",$Q23=""),"",$P23*$Q23)</f>
        <v/>
      </c>
      <c r="S23" s="7" t="n"/>
      <c r="T23" s="7" t="n"/>
      <c r="U23" s="11">
        <f>IF($P23="","",$P23-IF($R23="",0,$R23)-IF($S23="",0,$S23)-IF($T23="",0,$T23))</f>
        <v/>
      </c>
      <c r="V23" s="2" t="n"/>
      <c r="W23" s="3" t="n"/>
    </row>
    <row r="24">
      <c r="A24" s="2" t="n"/>
      <c r="B24" s="3" t="n"/>
      <c r="C24" s="3" t="n"/>
      <c r="D24" s="3" t="n"/>
      <c r="E24" s="3" t="n"/>
      <c r="F24" s="2" t="n"/>
      <c r="G24" s="2" t="n"/>
      <c r="H24" s="31" t="n"/>
      <c r="I24" s="31" t="n"/>
      <c r="J24" s="5">
        <f>IF(OR($H24="",$I24=""),"",$I24-$H24)</f>
        <v/>
      </c>
      <c r="K24" s="6" t="n"/>
      <c r="L24" s="7" t="n"/>
      <c r="M24" s="8">
        <f>IF(OR($J24="",$L24=""),"",$J24*$L24)</f>
        <v/>
      </c>
      <c r="N24" s="7" t="n"/>
      <c r="O24" s="7" t="n"/>
      <c r="P24" s="8">
        <f>IF($M24="","",$M24+IF($N24="",0,$N24)+IF($O24="",0,$O24))</f>
        <v/>
      </c>
      <c r="Q24" s="9" t="n"/>
      <c r="R24" s="8">
        <f>IF(OR($P24="",$Q24=""),"",$P24*$Q24)</f>
        <v/>
      </c>
      <c r="S24" s="7" t="n"/>
      <c r="T24" s="7" t="n"/>
      <c r="U24" s="8">
        <f>IF($P24="","",$P24-IF($R24="",0,$R24)-IF($S24="",0,$S24)-IF($T24="",0,$T24))</f>
        <v/>
      </c>
      <c r="V24" s="2" t="n"/>
      <c r="W24" s="3" t="n"/>
    </row>
    <row r="25">
      <c r="A25" s="2" t="n"/>
      <c r="B25" s="3" t="n"/>
      <c r="C25" s="3" t="n"/>
      <c r="D25" s="3" t="n"/>
      <c r="E25" s="3" t="n"/>
      <c r="F25" s="2" t="n"/>
      <c r="G25" s="2" t="n"/>
      <c r="H25" s="31" t="n"/>
      <c r="I25" s="31" t="n"/>
      <c r="J25" s="10">
        <f>IF(OR($H25="",$I25=""),"",$I25-$H25)</f>
        <v/>
      </c>
      <c r="K25" s="6" t="n"/>
      <c r="L25" s="7" t="n"/>
      <c r="M25" s="11">
        <f>IF(OR($J25="",$L25=""),"",$J25*$L25)</f>
        <v/>
      </c>
      <c r="N25" s="7" t="n"/>
      <c r="O25" s="7" t="n"/>
      <c r="P25" s="11">
        <f>IF($M25="","",$M25+IF($N25="",0,$N25)+IF($O25="",0,$O25))</f>
        <v/>
      </c>
      <c r="Q25" s="9" t="n"/>
      <c r="R25" s="11">
        <f>IF(OR($P25="",$Q25=""),"",$P25*$Q25)</f>
        <v/>
      </c>
      <c r="S25" s="7" t="n"/>
      <c r="T25" s="7" t="n"/>
      <c r="U25" s="11">
        <f>IF($P25="","",$P25-IF($R25="",0,$R25)-IF($S25="",0,$S25)-IF($T25="",0,$T25))</f>
        <v/>
      </c>
      <c r="V25" s="2" t="n"/>
      <c r="W25" s="3" t="n"/>
    </row>
    <row r="26">
      <c r="A26" s="2" t="n"/>
      <c r="B26" s="3" t="n"/>
      <c r="C26" s="3" t="n"/>
      <c r="D26" s="3" t="n"/>
      <c r="E26" s="3" t="n"/>
      <c r="F26" s="2" t="n"/>
      <c r="G26" s="2" t="n"/>
      <c r="H26" s="31" t="n"/>
      <c r="I26" s="31" t="n"/>
      <c r="J26" s="5">
        <f>IF(OR($H26="",$I26=""),"",$I26-$H26)</f>
        <v/>
      </c>
      <c r="K26" s="6" t="n"/>
      <c r="L26" s="7" t="n"/>
      <c r="M26" s="8">
        <f>IF(OR($J26="",$L26=""),"",$J26*$L26)</f>
        <v/>
      </c>
      <c r="N26" s="7" t="n"/>
      <c r="O26" s="7" t="n"/>
      <c r="P26" s="8">
        <f>IF($M26="","",$M26+IF($N26="",0,$N26)+IF($O26="",0,$O26))</f>
        <v/>
      </c>
      <c r="Q26" s="9" t="n"/>
      <c r="R26" s="8">
        <f>IF(OR($P26="",$Q26=""),"",$P26*$Q26)</f>
        <v/>
      </c>
      <c r="S26" s="7" t="n"/>
      <c r="T26" s="7" t="n"/>
      <c r="U26" s="8">
        <f>IF($P26="","",$P26-IF($R26="",0,$R26)-IF($S26="",0,$S26)-IF($T26="",0,$T26))</f>
        <v/>
      </c>
      <c r="V26" s="2" t="n"/>
      <c r="W26" s="3" t="n"/>
    </row>
    <row r="27">
      <c r="A27" s="2" t="n"/>
      <c r="B27" s="3" t="n"/>
      <c r="C27" s="3" t="n"/>
      <c r="D27" s="3" t="n"/>
      <c r="E27" s="3" t="n"/>
      <c r="F27" s="2" t="n"/>
      <c r="G27" s="2" t="n"/>
      <c r="H27" s="31" t="n"/>
      <c r="I27" s="31" t="n"/>
      <c r="J27" s="10">
        <f>IF(OR($H27="",$I27=""),"",$I27-$H27)</f>
        <v/>
      </c>
      <c r="K27" s="6" t="n"/>
      <c r="L27" s="7" t="n"/>
      <c r="M27" s="11">
        <f>IF(OR($J27="",$L27=""),"",$J27*$L27)</f>
        <v/>
      </c>
      <c r="N27" s="7" t="n"/>
      <c r="O27" s="7" t="n"/>
      <c r="P27" s="11">
        <f>IF($M27="","",$M27+IF($N27="",0,$N27)+IF($O27="",0,$O27))</f>
        <v/>
      </c>
      <c r="Q27" s="9" t="n"/>
      <c r="R27" s="11">
        <f>IF(OR($P27="",$Q27=""),"",$P27*$Q27)</f>
        <v/>
      </c>
      <c r="S27" s="7" t="n"/>
      <c r="T27" s="7" t="n"/>
      <c r="U27" s="11">
        <f>IF($P27="","",$P27-IF($R27="",0,$R27)-IF($S27="",0,$S27)-IF($T27="",0,$T27))</f>
        <v/>
      </c>
      <c r="V27" s="2" t="n"/>
      <c r="W27" s="3" t="n"/>
    </row>
    <row r="28">
      <c r="A28" s="2" t="n"/>
      <c r="B28" s="3" t="n"/>
      <c r="C28" s="3" t="n"/>
      <c r="D28" s="3" t="n"/>
      <c r="E28" s="3" t="n"/>
      <c r="F28" s="2" t="n"/>
      <c r="G28" s="2" t="n"/>
      <c r="H28" s="31" t="n"/>
      <c r="I28" s="31" t="n"/>
      <c r="J28" s="5">
        <f>IF(OR($H28="",$I28=""),"",$I28-$H28)</f>
        <v/>
      </c>
      <c r="K28" s="6" t="n"/>
      <c r="L28" s="7" t="n"/>
      <c r="M28" s="8">
        <f>IF(OR($J28="",$L28=""),"",$J28*$L28)</f>
        <v/>
      </c>
      <c r="N28" s="7" t="n"/>
      <c r="O28" s="7" t="n"/>
      <c r="P28" s="8">
        <f>IF($M28="","",$M28+IF($N28="",0,$N28)+IF($O28="",0,$O28))</f>
        <v/>
      </c>
      <c r="Q28" s="9" t="n"/>
      <c r="R28" s="8">
        <f>IF(OR($P28="",$Q28=""),"",$P28*$Q28)</f>
        <v/>
      </c>
      <c r="S28" s="7" t="n"/>
      <c r="T28" s="7" t="n"/>
      <c r="U28" s="8">
        <f>IF($P28="","",$P28-IF($R28="",0,$R28)-IF($S28="",0,$S28)-IF($T28="",0,$T28))</f>
        <v/>
      </c>
      <c r="V28" s="2" t="n"/>
      <c r="W28" s="3" t="n"/>
    </row>
    <row r="29">
      <c r="A29" s="2" t="n"/>
      <c r="B29" s="3" t="n"/>
      <c r="C29" s="3" t="n"/>
      <c r="D29" s="3" t="n"/>
      <c r="E29" s="3" t="n"/>
      <c r="F29" s="2" t="n"/>
      <c r="G29" s="2" t="n"/>
      <c r="H29" s="31" t="n"/>
      <c r="I29" s="31" t="n"/>
      <c r="J29" s="10">
        <f>IF(OR($H29="",$I29=""),"",$I29-$H29)</f>
        <v/>
      </c>
      <c r="K29" s="6" t="n"/>
      <c r="L29" s="7" t="n"/>
      <c r="M29" s="11">
        <f>IF(OR($J29="",$L29=""),"",$J29*$L29)</f>
        <v/>
      </c>
      <c r="N29" s="7" t="n"/>
      <c r="O29" s="7" t="n"/>
      <c r="P29" s="11">
        <f>IF($M29="","",$M29+IF($N29="",0,$N29)+IF($O29="",0,$O29))</f>
        <v/>
      </c>
      <c r="Q29" s="9" t="n"/>
      <c r="R29" s="11">
        <f>IF(OR($P29="",$Q29=""),"",$P29*$Q29)</f>
        <v/>
      </c>
      <c r="S29" s="7" t="n"/>
      <c r="T29" s="7" t="n"/>
      <c r="U29" s="11">
        <f>IF($P29="","",$P29-IF($R29="",0,$R29)-IF($S29="",0,$S29)-IF($T29="",0,$T29))</f>
        <v/>
      </c>
      <c r="V29" s="2" t="n"/>
      <c r="W29" s="3" t="n"/>
    </row>
    <row r="30">
      <c r="A30" s="2" t="n"/>
      <c r="B30" s="3" t="n"/>
      <c r="C30" s="3" t="n"/>
      <c r="D30" s="3" t="n"/>
      <c r="E30" s="3" t="n"/>
      <c r="F30" s="2" t="n"/>
      <c r="G30" s="2" t="n"/>
      <c r="H30" s="31" t="n"/>
      <c r="I30" s="31" t="n"/>
      <c r="J30" s="5">
        <f>IF(OR($H30="",$I30=""),"",$I30-$H30)</f>
        <v/>
      </c>
      <c r="K30" s="6" t="n"/>
      <c r="L30" s="7" t="n"/>
      <c r="M30" s="8">
        <f>IF(OR($J30="",$L30=""),"",$J30*$L30)</f>
        <v/>
      </c>
      <c r="N30" s="7" t="n"/>
      <c r="O30" s="7" t="n"/>
      <c r="P30" s="8">
        <f>IF($M30="","",$M30+IF($N30="",0,$N30)+IF($O30="",0,$O30))</f>
        <v/>
      </c>
      <c r="Q30" s="9" t="n"/>
      <c r="R30" s="8">
        <f>IF(OR($P30="",$Q30=""),"",$P30*$Q30)</f>
        <v/>
      </c>
      <c r="S30" s="7" t="n"/>
      <c r="T30" s="7" t="n"/>
      <c r="U30" s="8">
        <f>IF($P30="","",$P30-IF($R30="",0,$R30)-IF($S30="",0,$S30)-IF($T30="",0,$T30))</f>
        <v/>
      </c>
      <c r="V30" s="2" t="n"/>
      <c r="W30" s="3" t="n"/>
    </row>
    <row r="31">
      <c r="A31" s="2" t="n"/>
      <c r="B31" s="3" t="n"/>
      <c r="C31" s="3" t="n"/>
      <c r="D31" s="3" t="n"/>
      <c r="E31" s="3" t="n"/>
      <c r="F31" s="2" t="n"/>
      <c r="G31" s="2" t="n"/>
      <c r="H31" s="31" t="n"/>
      <c r="I31" s="31" t="n"/>
      <c r="J31" s="10">
        <f>IF(OR($H31="",$I31=""),"",$I31-$H31)</f>
        <v/>
      </c>
      <c r="K31" s="6" t="n"/>
      <c r="L31" s="7" t="n"/>
      <c r="M31" s="11">
        <f>IF(OR($J31="",$L31=""),"",$J31*$L31)</f>
        <v/>
      </c>
      <c r="N31" s="7" t="n"/>
      <c r="O31" s="7" t="n"/>
      <c r="P31" s="11">
        <f>IF($M31="","",$M31+IF($N31="",0,$N31)+IF($O31="",0,$O31))</f>
        <v/>
      </c>
      <c r="Q31" s="9" t="n"/>
      <c r="R31" s="11">
        <f>IF(OR($P31="",$Q31=""),"",$P31*$Q31)</f>
        <v/>
      </c>
      <c r="S31" s="7" t="n"/>
      <c r="T31" s="7" t="n"/>
      <c r="U31" s="11">
        <f>IF($P31="","",$P31-IF($R31="",0,$R31)-IF($S31="",0,$S31)-IF($T31="",0,$T31))</f>
        <v/>
      </c>
      <c r="V31" s="2" t="n"/>
      <c r="W31" s="3" t="n"/>
    </row>
    <row r="32">
      <c r="A32" s="2" t="n"/>
      <c r="B32" s="3" t="n"/>
      <c r="C32" s="3" t="n"/>
      <c r="D32" s="3" t="n"/>
      <c r="E32" s="3" t="n"/>
      <c r="F32" s="2" t="n"/>
      <c r="G32" s="2" t="n"/>
      <c r="H32" s="31" t="n"/>
      <c r="I32" s="31" t="n"/>
      <c r="J32" s="5">
        <f>IF(OR($H32="",$I32=""),"",$I32-$H32)</f>
        <v/>
      </c>
      <c r="K32" s="6" t="n"/>
      <c r="L32" s="7" t="n"/>
      <c r="M32" s="8">
        <f>IF(OR($J32="",$L32=""),"",$J32*$L32)</f>
        <v/>
      </c>
      <c r="N32" s="7" t="n"/>
      <c r="O32" s="7" t="n"/>
      <c r="P32" s="8">
        <f>IF($M32="","",$M32+IF($N32="",0,$N32)+IF($O32="",0,$O32))</f>
        <v/>
      </c>
      <c r="Q32" s="9" t="n"/>
      <c r="R32" s="8">
        <f>IF(OR($P32="",$Q32=""),"",$P32*$Q32)</f>
        <v/>
      </c>
      <c r="S32" s="7" t="n"/>
      <c r="T32" s="7" t="n"/>
      <c r="U32" s="8">
        <f>IF($P32="","",$P32-IF($R32="",0,$R32)-IF($S32="",0,$S32)-IF($T32="",0,$T32))</f>
        <v/>
      </c>
      <c r="V32" s="2" t="n"/>
      <c r="W32" s="3" t="n"/>
    </row>
    <row r="33">
      <c r="A33" s="2" t="n"/>
      <c r="B33" s="3" t="n"/>
      <c r="C33" s="3" t="n"/>
      <c r="D33" s="3" t="n"/>
      <c r="E33" s="3" t="n"/>
      <c r="F33" s="2" t="n"/>
      <c r="G33" s="2" t="n"/>
      <c r="H33" s="31" t="n"/>
      <c r="I33" s="31" t="n"/>
      <c r="J33" s="10">
        <f>IF(OR($H33="",$I33=""),"",$I33-$H33)</f>
        <v/>
      </c>
      <c r="K33" s="6" t="n"/>
      <c r="L33" s="7" t="n"/>
      <c r="M33" s="11">
        <f>IF(OR($J33="",$L33=""),"",$J33*$L33)</f>
        <v/>
      </c>
      <c r="N33" s="7" t="n"/>
      <c r="O33" s="7" t="n"/>
      <c r="P33" s="11">
        <f>IF($M33="","",$M33+IF($N33="",0,$N33)+IF($O33="",0,$O33))</f>
        <v/>
      </c>
      <c r="Q33" s="9" t="n"/>
      <c r="R33" s="11">
        <f>IF(OR($P33="",$Q33=""),"",$P33*$Q33)</f>
        <v/>
      </c>
      <c r="S33" s="7" t="n"/>
      <c r="T33" s="7" t="n"/>
      <c r="U33" s="11">
        <f>IF($P33="","",$P33-IF($R33="",0,$R33)-IF($S33="",0,$S33)-IF($T33="",0,$T33))</f>
        <v/>
      </c>
      <c r="V33" s="2" t="n"/>
      <c r="W33" s="3" t="n"/>
    </row>
    <row r="34">
      <c r="A34" s="2" t="n"/>
      <c r="B34" s="3" t="n"/>
      <c r="C34" s="3" t="n"/>
      <c r="D34" s="3" t="n"/>
      <c r="E34" s="3" t="n"/>
      <c r="F34" s="2" t="n"/>
      <c r="G34" s="2" t="n"/>
      <c r="H34" s="31" t="n"/>
      <c r="I34" s="31" t="n"/>
      <c r="J34" s="5">
        <f>IF(OR($H34="",$I34=""),"",$I34-$H34)</f>
        <v/>
      </c>
      <c r="K34" s="6" t="n"/>
      <c r="L34" s="7" t="n"/>
      <c r="M34" s="8">
        <f>IF(OR($J34="",$L34=""),"",$J34*$L34)</f>
        <v/>
      </c>
      <c r="N34" s="7" t="n"/>
      <c r="O34" s="7" t="n"/>
      <c r="P34" s="8">
        <f>IF($M34="","",$M34+IF($N34="",0,$N34)+IF($O34="",0,$O34))</f>
        <v/>
      </c>
      <c r="Q34" s="9" t="n"/>
      <c r="R34" s="8">
        <f>IF(OR($P34="",$Q34=""),"",$P34*$Q34)</f>
        <v/>
      </c>
      <c r="S34" s="7" t="n"/>
      <c r="T34" s="7" t="n"/>
      <c r="U34" s="8">
        <f>IF($P34="","",$P34-IF($R34="",0,$R34)-IF($S34="",0,$S34)-IF($T34="",0,$T34))</f>
        <v/>
      </c>
      <c r="V34" s="2" t="n"/>
      <c r="W34" s="3" t="n"/>
    </row>
    <row r="35">
      <c r="A35" s="2" t="n"/>
      <c r="B35" s="3" t="n"/>
      <c r="C35" s="3" t="n"/>
      <c r="D35" s="3" t="n"/>
      <c r="E35" s="3" t="n"/>
      <c r="F35" s="2" t="n"/>
      <c r="G35" s="2" t="n"/>
      <c r="H35" s="31" t="n"/>
      <c r="I35" s="31" t="n"/>
      <c r="J35" s="10">
        <f>IF(OR($H35="",$I35=""),"",$I35-$H35)</f>
        <v/>
      </c>
      <c r="K35" s="6" t="n"/>
      <c r="L35" s="7" t="n"/>
      <c r="M35" s="11">
        <f>IF(OR($J35="",$L35=""),"",$J35*$L35)</f>
        <v/>
      </c>
      <c r="N35" s="7" t="n"/>
      <c r="O35" s="7" t="n"/>
      <c r="P35" s="11">
        <f>IF($M35="","",$M35+IF($N35="",0,$N35)+IF($O35="",0,$O35))</f>
        <v/>
      </c>
      <c r="Q35" s="9" t="n"/>
      <c r="R35" s="11">
        <f>IF(OR($P35="",$Q35=""),"",$P35*$Q35)</f>
        <v/>
      </c>
      <c r="S35" s="7" t="n"/>
      <c r="T35" s="7" t="n"/>
      <c r="U35" s="11">
        <f>IF($P35="","",$P35-IF($R35="",0,$R35)-IF($S35="",0,$S35)-IF($T35="",0,$T35))</f>
        <v/>
      </c>
      <c r="V35" s="2" t="n"/>
      <c r="W35" s="3" t="n"/>
    </row>
    <row r="36">
      <c r="A36" s="2" t="n"/>
      <c r="B36" s="3" t="n"/>
      <c r="C36" s="3" t="n"/>
      <c r="D36" s="3" t="n"/>
      <c r="E36" s="3" t="n"/>
      <c r="F36" s="2" t="n"/>
      <c r="G36" s="2" t="n"/>
      <c r="H36" s="31" t="n"/>
      <c r="I36" s="31" t="n"/>
      <c r="J36" s="5">
        <f>IF(OR($H36="",$I36=""),"",$I36-$H36)</f>
        <v/>
      </c>
      <c r="K36" s="6" t="n"/>
      <c r="L36" s="7" t="n"/>
      <c r="M36" s="8">
        <f>IF(OR($J36="",$L36=""),"",$J36*$L36)</f>
        <v/>
      </c>
      <c r="N36" s="7" t="n"/>
      <c r="O36" s="7" t="n"/>
      <c r="P36" s="8">
        <f>IF($M36="","",$M36+IF($N36="",0,$N36)+IF($O36="",0,$O36))</f>
        <v/>
      </c>
      <c r="Q36" s="9" t="n"/>
      <c r="R36" s="8">
        <f>IF(OR($P36="",$Q36=""),"",$P36*$Q36)</f>
        <v/>
      </c>
      <c r="S36" s="7" t="n"/>
      <c r="T36" s="7" t="n"/>
      <c r="U36" s="8">
        <f>IF($P36="","",$P36-IF($R36="",0,$R36)-IF($S36="",0,$S36)-IF($T36="",0,$T36))</f>
        <v/>
      </c>
      <c r="V36" s="2" t="n"/>
      <c r="W36" s="3" t="n"/>
    </row>
    <row r="37">
      <c r="A37" s="2" t="n"/>
      <c r="B37" s="3" t="n"/>
      <c r="C37" s="3" t="n"/>
      <c r="D37" s="3" t="n"/>
      <c r="E37" s="3" t="n"/>
      <c r="F37" s="2" t="n"/>
      <c r="G37" s="2" t="n"/>
      <c r="H37" s="31" t="n"/>
      <c r="I37" s="31" t="n"/>
      <c r="J37" s="10">
        <f>IF(OR($H37="",$I37=""),"",$I37-$H37)</f>
        <v/>
      </c>
      <c r="K37" s="6" t="n"/>
      <c r="L37" s="7" t="n"/>
      <c r="M37" s="11">
        <f>IF(OR($J37="",$L37=""),"",$J37*$L37)</f>
        <v/>
      </c>
      <c r="N37" s="7" t="n"/>
      <c r="O37" s="7" t="n"/>
      <c r="P37" s="11">
        <f>IF($M37="","",$M37+IF($N37="",0,$N37)+IF($O37="",0,$O37))</f>
        <v/>
      </c>
      <c r="Q37" s="9" t="n"/>
      <c r="R37" s="11">
        <f>IF(OR($P37="",$Q37=""),"",$P37*$Q37)</f>
        <v/>
      </c>
      <c r="S37" s="7" t="n"/>
      <c r="T37" s="7" t="n"/>
      <c r="U37" s="11">
        <f>IF($P37="","",$P37-IF($R37="",0,$R37)-IF($S37="",0,$S37)-IF($T37="",0,$T37))</f>
        <v/>
      </c>
      <c r="V37" s="2" t="n"/>
      <c r="W37" s="3" t="n"/>
    </row>
    <row r="38">
      <c r="A38" s="2" t="n"/>
      <c r="B38" s="3" t="n"/>
      <c r="C38" s="3" t="n"/>
      <c r="D38" s="3" t="n"/>
      <c r="E38" s="3" t="n"/>
      <c r="F38" s="2" t="n"/>
      <c r="G38" s="2" t="n"/>
      <c r="H38" s="31" t="n"/>
      <c r="I38" s="31" t="n"/>
      <c r="J38" s="5">
        <f>IF(OR($H38="",$I38=""),"",$I38-$H38)</f>
        <v/>
      </c>
      <c r="K38" s="6" t="n"/>
      <c r="L38" s="7" t="n"/>
      <c r="M38" s="8">
        <f>IF(OR($J38="",$L38=""),"",$J38*$L38)</f>
        <v/>
      </c>
      <c r="N38" s="7" t="n"/>
      <c r="O38" s="7" t="n"/>
      <c r="P38" s="8">
        <f>IF($M38="","",$M38+IF($N38="",0,$N38)+IF($O38="",0,$O38))</f>
        <v/>
      </c>
      <c r="Q38" s="9" t="n"/>
      <c r="R38" s="8">
        <f>IF(OR($P38="",$Q38=""),"",$P38*$Q38)</f>
        <v/>
      </c>
      <c r="S38" s="7" t="n"/>
      <c r="T38" s="7" t="n"/>
      <c r="U38" s="8">
        <f>IF($P38="","",$P38-IF($R38="",0,$R38)-IF($S38="",0,$S38)-IF($T38="",0,$T38))</f>
        <v/>
      </c>
      <c r="V38" s="2" t="n"/>
      <c r="W38" s="3" t="n"/>
    </row>
    <row r="39">
      <c r="A39" s="2" t="n"/>
      <c r="B39" s="3" t="n"/>
      <c r="C39" s="3" t="n"/>
      <c r="D39" s="3" t="n"/>
      <c r="E39" s="3" t="n"/>
      <c r="F39" s="2" t="n"/>
      <c r="G39" s="2" t="n"/>
      <c r="H39" s="31" t="n"/>
      <c r="I39" s="31" t="n"/>
      <c r="J39" s="10">
        <f>IF(OR($H39="",$I39=""),"",$I39-$H39)</f>
        <v/>
      </c>
      <c r="K39" s="6" t="n"/>
      <c r="L39" s="7" t="n"/>
      <c r="M39" s="11">
        <f>IF(OR($J39="",$L39=""),"",$J39*$L39)</f>
        <v/>
      </c>
      <c r="N39" s="7" t="n"/>
      <c r="O39" s="7" t="n"/>
      <c r="P39" s="11">
        <f>IF($M39="","",$M39+IF($N39="",0,$N39)+IF($O39="",0,$O39))</f>
        <v/>
      </c>
      <c r="Q39" s="9" t="n"/>
      <c r="R39" s="11">
        <f>IF(OR($P39="",$Q39=""),"",$P39*$Q39)</f>
        <v/>
      </c>
      <c r="S39" s="7" t="n"/>
      <c r="T39" s="7" t="n"/>
      <c r="U39" s="11">
        <f>IF($P39="","",$P39-IF($R39="",0,$R39)-IF($S39="",0,$S39)-IF($T39="",0,$T39))</f>
        <v/>
      </c>
      <c r="V39" s="2" t="n"/>
      <c r="W39" s="3" t="n"/>
    </row>
    <row r="40">
      <c r="A40" s="2" t="n"/>
      <c r="B40" s="3" t="n"/>
      <c r="C40" s="3" t="n"/>
      <c r="D40" s="3" t="n"/>
      <c r="E40" s="3" t="n"/>
      <c r="F40" s="2" t="n"/>
      <c r="G40" s="2" t="n"/>
      <c r="H40" s="31" t="n"/>
      <c r="I40" s="31" t="n"/>
      <c r="J40" s="5">
        <f>IF(OR($H40="",$I40=""),"",$I40-$H40)</f>
        <v/>
      </c>
      <c r="K40" s="6" t="n"/>
      <c r="L40" s="7" t="n"/>
      <c r="M40" s="8">
        <f>IF(OR($J40="",$L40=""),"",$J40*$L40)</f>
        <v/>
      </c>
      <c r="N40" s="7" t="n"/>
      <c r="O40" s="7" t="n"/>
      <c r="P40" s="8">
        <f>IF($M40="","",$M40+IF($N40="",0,$N40)+IF($O40="",0,$O40))</f>
        <v/>
      </c>
      <c r="Q40" s="9" t="n"/>
      <c r="R40" s="8">
        <f>IF(OR($P40="",$Q40=""),"",$P40*$Q40)</f>
        <v/>
      </c>
      <c r="S40" s="7" t="n"/>
      <c r="T40" s="7" t="n"/>
      <c r="U40" s="8">
        <f>IF($P40="","",$P40-IF($R40="",0,$R40)-IF($S40="",0,$S40)-IF($T40="",0,$T40))</f>
        <v/>
      </c>
      <c r="V40" s="2" t="n"/>
      <c r="W40" s="3" t="n"/>
    </row>
    <row r="41">
      <c r="A41" s="2" t="n"/>
      <c r="B41" s="3" t="n"/>
      <c r="C41" s="3" t="n"/>
      <c r="D41" s="3" t="n"/>
      <c r="E41" s="3" t="n"/>
      <c r="F41" s="2" t="n"/>
      <c r="G41" s="2" t="n"/>
      <c r="H41" s="31" t="n"/>
      <c r="I41" s="31" t="n"/>
      <c r="J41" s="10">
        <f>IF(OR($H41="",$I41=""),"",$I41-$H41)</f>
        <v/>
      </c>
      <c r="K41" s="6" t="n"/>
      <c r="L41" s="7" t="n"/>
      <c r="M41" s="11">
        <f>IF(OR($J41="",$L41=""),"",$J41*$L41)</f>
        <v/>
      </c>
      <c r="N41" s="7" t="n"/>
      <c r="O41" s="7" t="n"/>
      <c r="P41" s="11">
        <f>IF($M41="","",$M41+IF($N41="",0,$N41)+IF($O41="",0,$O41))</f>
        <v/>
      </c>
      <c r="Q41" s="9" t="n"/>
      <c r="R41" s="11">
        <f>IF(OR($P41="",$Q41=""),"",$P41*$Q41)</f>
        <v/>
      </c>
      <c r="S41" s="7" t="n"/>
      <c r="T41" s="7" t="n"/>
      <c r="U41" s="11">
        <f>IF($P41="","",$P41-IF($R41="",0,$R41)-IF($S41="",0,$S41)-IF($T41="",0,$T41))</f>
        <v/>
      </c>
      <c r="V41" s="2" t="n"/>
      <c r="W41" s="3" t="n"/>
    </row>
    <row r="42">
      <c r="A42" s="2" t="n"/>
      <c r="B42" s="3" t="n"/>
      <c r="C42" s="3" t="n"/>
      <c r="D42" s="3" t="n"/>
      <c r="E42" s="3" t="n"/>
      <c r="F42" s="2" t="n"/>
      <c r="G42" s="2" t="n"/>
      <c r="H42" s="31" t="n"/>
      <c r="I42" s="31" t="n"/>
      <c r="J42" s="5">
        <f>IF(OR($H42="",$I42=""),"",$I42-$H42)</f>
        <v/>
      </c>
      <c r="K42" s="6" t="n"/>
      <c r="L42" s="7" t="n"/>
      <c r="M42" s="8">
        <f>IF(OR($J42="",$L42=""),"",$J42*$L42)</f>
        <v/>
      </c>
      <c r="N42" s="7" t="n"/>
      <c r="O42" s="7" t="n"/>
      <c r="P42" s="8">
        <f>IF($M42="","",$M42+IF($N42="",0,$N42)+IF($O42="",0,$O42))</f>
        <v/>
      </c>
      <c r="Q42" s="9" t="n"/>
      <c r="R42" s="8">
        <f>IF(OR($P42="",$Q42=""),"",$P42*$Q42)</f>
        <v/>
      </c>
      <c r="S42" s="7" t="n"/>
      <c r="T42" s="7" t="n"/>
      <c r="U42" s="8">
        <f>IF($P42="","",$P42-IF($R42="",0,$R42)-IF($S42="",0,$S42)-IF($T42="",0,$T42))</f>
        <v/>
      </c>
      <c r="V42" s="2" t="n"/>
      <c r="W42" s="3" t="n"/>
    </row>
    <row r="43">
      <c r="A43" s="2" t="n"/>
      <c r="B43" s="3" t="n"/>
      <c r="C43" s="3" t="n"/>
      <c r="D43" s="3" t="n"/>
      <c r="E43" s="3" t="n"/>
      <c r="F43" s="2" t="n"/>
      <c r="G43" s="2" t="n"/>
      <c r="H43" s="31" t="n"/>
      <c r="I43" s="31" t="n"/>
      <c r="J43" s="10">
        <f>IF(OR($H43="",$I43=""),"",$I43-$H43)</f>
        <v/>
      </c>
      <c r="K43" s="6" t="n"/>
      <c r="L43" s="7" t="n"/>
      <c r="M43" s="11">
        <f>IF(OR($J43="",$L43=""),"",$J43*$L43)</f>
        <v/>
      </c>
      <c r="N43" s="7" t="n"/>
      <c r="O43" s="7" t="n"/>
      <c r="P43" s="11">
        <f>IF($M43="","",$M43+IF($N43="",0,$N43)+IF($O43="",0,$O43))</f>
        <v/>
      </c>
      <c r="Q43" s="9" t="n"/>
      <c r="R43" s="11">
        <f>IF(OR($P43="",$Q43=""),"",$P43*$Q43)</f>
        <v/>
      </c>
      <c r="S43" s="7" t="n"/>
      <c r="T43" s="7" t="n"/>
      <c r="U43" s="11">
        <f>IF($P43="","",$P43-IF($R43="",0,$R43)-IF($S43="",0,$S43)-IF($T43="",0,$T43))</f>
        <v/>
      </c>
      <c r="V43" s="2" t="n"/>
      <c r="W43" s="3" t="n"/>
    </row>
    <row r="44">
      <c r="A44" s="2" t="n"/>
      <c r="B44" s="3" t="n"/>
      <c r="C44" s="3" t="n"/>
      <c r="D44" s="3" t="n"/>
      <c r="E44" s="3" t="n"/>
      <c r="F44" s="2" t="n"/>
      <c r="G44" s="2" t="n"/>
      <c r="H44" s="31" t="n"/>
      <c r="I44" s="31" t="n"/>
      <c r="J44" s="5">
        <f>IF(OR($H44="",$I44=""),"",$I44-$H44)</f>
        <v/>
      </c>
      <c r="K44" s="6" t="n"/>
      <c r="L44" s="7" t="n"/>
      <c r="M44" s="8">
        <f>IF(OR($J44="",$L44=""),"",$J44*$L44)</f>
        <v/>
      </c>
      <c r="N44" s="7" t="n"/>
      <c r="O44" s="7" t="n"/>
      <c r="P44" s="8">
        <f>IF($M44="","",$M44+IF($N44="",0,$N44)+IF($O44="",0,$O44))</f>
        <v/>
      </c>
      <c r="Q44" s="9" t="n"/>
      <c r="R44" s="8">
        <f>IF(OR($P44="",$Q44=""),"",$P44*$Q44)</f>
        <v/>
      </c>
      <c r="S44" s="7" t="n"/>
      <c r="T44" s="7" t="n"/>
      <c r="U44" s="8">
        <f>IF($P44="","",$P44-IF($R44="",0,$R44)-IF($S44="",0,$S44)-IF($T44="",0,$T44))</f>
        <v/>
      </c>
      <c r="V44" s="2" t="n"/>
      <c r="W44" s="3" t="n"/>
    </row>
    <row r="45">
      <c r="A45" s="2" t="n"/>
      <c r="B45" s="3" t="n"/>
      <c r="C45" s="3" t="n"/>
      <c r="D45" s="3" t="n"/>
      <c r="E45" s="3" t="n"/>
      <c r="F45" s="2" t="n"/>
      <c r="G45" s="2" t="n"/>
      <c r="H45" s="31" t="n"/>
      <c r="I45" s="31" t="n"/>
      <c r="J45" s="10">
        <f>IF(OR($H45="",$I45=""),"",$I45-$H45)</f>
        <v/>
      </c>
      <c r="K45" s="6" t="n"/>
      <c r="L45" s="7" t="n"/>
      <c r="M45" s="11">
        <f>IF(OR($J45="",$L45=""),"",$J45*$L45)</f>
        <v/>
      </c>
      <c r="N45" s="7" t="n"/>
      <c r="O45" s="7" t="n"/>
      <c r="P45" s="11">
        <f>IF($M45="","",$M45+IF($N45="",0,$N45)+IF($O45="",0,$O45))</f>
        <v/>
      </c>
      <c r="Q45" s="9" t="n"/>
      <c r="R45" s="11">
        <f>IF(OR($P45="",$Q45=""),"",$P45*$Q45)</f>
        <v/>
      </c>
      <c r="S45" s="7" t="n"/>
      <c r="T45" s="7" t="n"/>
      <c r="U45" s="11">
        <f>IF($P45="","",$P45-IF($R45="",0,$R45)-IF($S45="",0,$S45)-IF($T45="",0,$T45))</f>
        <v/>
      </c>
      <c r="V45" s="2" t="n"/>
      <c r="W45" s="3" t="n"/>
    </row>
    <row r="46">
      <c r="A46" s="2" t="n"/>
      <c r="B46" s="3" t="n"/>
      <c r="C46" s="3" t="n"/>
      <c r="D46" s="3" t="n"/>
      <c r="E46" s="3" t="n"/>
      <c r="F46" s="2" t="n"/>
      <c r="G46" s="2" t="n"/>
      <c r="H46" s="31" t="n"/>
      <c r="I46" s="31" t="n"/>
      <c r="J46" s="5">
        <f>IF(OR($H46="",$I46=""),"",$I46-$H46)</f>
        <v/>
      </c>
      <c r="K46" s="6" t="n"/>
      <c r="L46" s="7" t="n"/>
      <c r="M46" s="8">
        <f>IF(OR($J46="",$L46=""),"",$J46*$L46)</f>
        <v/>
      </c>
      <c r="N46" s="7" t="n"/>
      <c r="O46" s="7" t="n"/>
      <c r="P46" s="8">
        <f>IF($M46="","",$M46+IF($N46="",0,$N46)+IF($O46="",0,$O46))</f>
        <v/>
      </c>
      <c r="Q46" s="9" t="n"/>
      <c r="R46" s="8">
        <f>IF(OR($P46="",$Q46=""),"",$P46*$Q46)</f>
        <v/>
      </c>
      <c r="S46" s="7" t="n"/>
      <c r="T46" s="7" t="n"/>
      <c r="U46" s="8">
        <f>IF($P46="","",$P46-IF($R46="",0,$R46)-IF($S46="",0,$S46)-IF($T46="",0,$T46))</f>
        <v/>
      </c>
      <c r="V46" s="2" t="n"/>
      <c r="W46" s="3" t="n"/>
    </row>
    <row r="47">
      <c r="A47" s="2" t="n"/>
      <c r="B47" s="3" t="n"/>
      <c r="C47" s="3" t="n"/>
      <c r="D47" s="3" t="n"/>
      <c r="E47" s="3" t="n"/>
      <c r="F47" s="2" t="n"/>
      <c r="G47" s="2" t="n"/>
      <c r="H47" s="31" t="n"/>
      <c r="I47" s="31" t="n"/>
      <c r="J47" s="10">
        <f>IF(OR($H47="",$I47=""),"",$I47-$H47)</f>
        <v/>
      </c>
      <c r="K47" s="6" t="n"/>
      <c r="L47" s="7" t="n"/>
      <c r="M47" s="11">
        <f>IF(OR($J47="",$L47=""),"",$J47*$L47)</f>
        <v/>
      </c>
      <c r="N47" s="7" t="n"/>
      <c r="O47" s="7" t="n"/>
      <c r="P47" s="11">
        <f>IF($M47="","",$M47+IF($N47="",0,$N47)+IF($O47="",0,$O47))</f>
        <v/>
      </c>
      <c r="Q47" s="9" t="n"/>
      <c r="R47" s="11">
        <f>IF(OR($P47="",$Q47=""),"",$P47*$Q47)</f>
        <v/>
      </c>
      <c r="S47" s="7" t="n"/>
      <c r="T47" s="7" t="n"/>
      <c r="U47" s="11">
        <f>IF($P47="","",$P47-IF($R47="",0,$R47)-IF($S47="",0,$S47)-IF($T47="",0,$T47))</f>
        <v/>
      </c>
      <c r="V47" s="2" t="n"/>
      <c r="W47" s="3" t="n"/>
    </row>
    <row r="48">
      <c r="A48" s="2" t="n"/>
      <c r="B48" s="3" t="n"/>
      <c r="C48" s="3" t="n"/>
      <c r="D48" s="3" t="n"/>
      <c r="E48" s="3" t="n"/>
      <c r="F48" s="2" t="n"/>
      <c r="G48" s="2" t="n"/>
      <c r="H48" s="31" t="n"/>
      <c r="I48" s="31" t="n"/>
      <c r="J48" s="5">
        <f>IF(OR($H48="",$I48=""),"",$I48-$H48)</f>
        <v/>
      </c>
      <c r="K48" s="6" t="n"/>
      <c r="L48" s="7" t="n"/>
      <c r="M48" s="8">
        <f>IF(OR($J48="",$L48=""),"",$J48*$L48)</f>
        <v/>
      </c>
      <c r="N48" s="7" t="n"/>
      <c r="O48" s="7" t="n"/>
      <c r="P48" s="8">
        <f>IF($M48="","",$M48+IF($N48="",0,$N48)+IF($O48="",0,$O48))</f>
        <v/>
      </c>
      <c r="Q48" s="9" t="n"/>
      <c r="R48" s="8">
        <f>IF(OR($P48="",$Q48=""),"",$P48*$Q48)</f>
        <v/>
      </c>
      <c r="S48" s="7" t="n"/>
      <c r="T48" s="7" t="n"/>
      <c r="U48" s="8">
        <f>IF($P48="","",$P48-IF($R48="",0,$R48)-IF($S48="",0,$S48)-IF($T48="",0,$T48))</f>
        <v/>
      </c>
      <c r="V48" s="2" t="n"/>
      <c r="W48" s="3" t="n"/>
    </row>
    <row r="49">
      <c r="A49" s="2" t="n"/>
      <c r="B49" s="3" t="n"/>
      <c r="C49" s="3" t="n"/>
      <c r="D49" s="3" t="n"/>
      <c r="E49" s="3" t="n"/>
      <c r="F49" s="2" t="n"/>
      <c r="G49" s="2" t="n"/>
      <c r="H49" s="31" t="n"/>
      <c r="I49" s="31" t="n"/>
      <c r="J49" s="10">
        <f>IF(OR($H49="",$I49=""),"",$I49-$H49)</f>
        <v/>
      </c>
      <c r="K49" s="6" t="n"/>
      <c r="L49" s="7" t="n"/>
      <c r="M49" s="11">
        <f>IF(OR($J49="",$L49=""),"",$J49*$L49)</f>
        <v/>
      </c>
      <c r="N49" s="7" t="n"/>
      <c r="O49" s="7" t="n"/>
      <c r="P49" s="11">
        <f>IF($M49="","",$M49+IF($N49="",0,$N49)+IF($O49="",0,$O49))</f>
        <v/>
      </c>
      <c r="Q49" s="9" t="n"/>
      <c r="R49" s="11">
        <f>IF(OR($P49="",$Q49=""),"",$P49*$Q49)</f>
        <v/>
      </c>
      <c r="S49" s="7" t="n"/>
      <c r="T49" s="7" t="n"/>
      <c r="U49" s="11">
        <f>IF($P49="","",$P49-IF($R49="",0,$R49)-IF($S49="",0,$S49)-IF($T49="",0,$T49))</f>
        <v/>
      </c>
      <c r="V49" s="2" t="n"/>
      <c r="W49" s="3" t="n"/>
    </row>
    <row r="50">
      <c r="A50" s="2" t="n"/>
      <c r="B50" s="3" t="n"/>
      <c r="C50" s="3" t="n"/>
      <c r="D50" s="3" t="n"/>
      <c r="E50" s="3" t="n"/>
      <c r="F50" s="2" t="n"/>
      <c r="G50" s="2" t="n"/>
      <c r="H50" s="31" t="n"/>
      <c r="I50" s="31" t="n"/>
      <c r="J50" s="5">
        <f>IF(OR($H50="",$I50=""),"",$I50-$H50)</f>
        <v/>
      </c>
      <c r="K50" s="6" t="n"/>
      <c r="L50" s="7" t="n"/>
      <c r="M50" s="8">
        <f>IF(OR($J50="",$L50=""),"",$J50*$L50)</f>
        <v/>
      </c>
      <c r="N50" s="7" t="n"/>
      <c r="O50" s="7" t="n"/>
      <c r="P50" s="8">
        <f>IF($M50="","",$M50+IF($N50="",0,$N50)+IF($O50="",0,$O50))</f>
        <v/>
      </c>
      <c r="Q50" s="9" t="n"/>
      <c r="R50" s="8">
        <f>IF(OR($P50="",$Q50=""),"",$P50*$Q50)</f>
        <v/>
      </c>
      <c r="S50" s="7" t="n"/>
      <c r="T50" s="7" t="n"/>
      <c r="U50" s="8">
        <f>IF($P50="","",$P50-IF($R50="",0,$R50)-IF($S50="",0,$S50)-IF($T50="",0,$T50))</f>
        <v/>
      </c>
      <c r="V50" s="2" t="n"/>
      <c r="W50" s="3" t="n"/>
    </row>
    <row r="51">
      <c r="A51" s="2" t="n"/>
      <c r="B51" s="3" t="n"/>
      <c r="C51" s="3" t="n"/>
      <c r="D51" s="3" t="n"/>
      <c r="E51" s="3" t="n"/>
      <c r="F51" s="2" t="n"/>
      <c r="G51" s="2" t="n"/>
      <c r="H51" s="31" t="n"/>
      <c r="I51" s="31" t="n"/>
      <c r="J51" s="10">
        <f>IF(OR($H51="",$I51=""),"",$I51-$H51)</f>
        <v/>
      </c>
      <c r="K51" s="6" t="n"/>
      <c r="L51" s="7" t="n"/>
      <c r="M51" s="11">
        <f>IF(OR($J51="",$L51=""),"",$J51*$L51)</f>
        <v/>
      </c>
      <c r="N51" s="7" t="n"/>
      <c r="O51" s="7" t="n"/>
      <c r="P51" s="11">
        <f>IF($M51="","",$M51+IF($N51="",0,$N51)+IF($O51="",0,$O51))</f>
        <v/>
      </c>
      <c r="Q51" s="9" t="n"/>
      <c r="R51" s="11">
        <f>IF(OR($P51="",$Q51=""),"",$P51*$Q51)</f>
        <v/>
      </c>
      <c r="S51" s="7" t="n"/>
      <c r="T51" s="7" t="n"/>
      <c r="U51" s="11">
        <f>IF($P51="","",$P51-IF($R51="",0,$R51)-IF($S51="",0,$S51)-IF($T51="",0,$T51))</f>
        <v/>
      </c>
      <c r="V51" s="2" t="n"/>
      <c r="W51" s="3" t="n"/>
    </row>
    <row r="52">
      <c r="A52" s="2" t="n"/>
      <c r="B52" s="3" t="n"/>
      <c r="C52" s="3" t="n"/>
      <c r="D52" s="3" t="n"/>
      <c r="E52" s="3" t="n"/>
      <c r="F52" s="2" t="n"/>
      <c r="G52" s="2" t="n"/>
      <c r="H52" s="31" t="n"/>
      <c r="I52" s="31" t="n"/>
      <c r="J52" s="5">
        <f>IF(OR($H52="",$I52=""),"",$I52-$H52)</f>
        <v/>
      </c>
      <c r="K52" s="6" t="n"/>
      <c r="L52" s="7" t="n"/>
      <c r="M52" s="8">
        <f>IF(OR($J52="",$L52=""),"",$J52*$L52)</f>
        <v/>
      </c>
      <c r="N52" s="7" t="n"/>
      <c r="O52" s="7" t="n"/>
      <c r="P52" s="8">
        <f>IF($M52="","",$M52+IF($N52="",0,$N52)+IF($O52="",0,$O52))</f>
        <v/>
      </c>
      <c r="Q52" s="9" t="n"/>
      <c r="R52" s="8">
        <f>IF(OR($P52="",$Q52=""),"",$P52*$Q52)</f>
        <v/>
      </c>
      <c r="S52" s="7" t="n"/>
      <c r="T52" s="7" t="n"/>
      <c r="U52" s="8">
        <f>IF($P52="","",$P52-IF($R52="",0,$R52)-IF($S52="",0,$S52)-IF($T52="",0,$T52))</f>
        <v/>
      </c>
      <c r="V52" s="2" t="n"/>
      <c r="W52" s="3" t="n"/>
    </row>
    <row r="53">
      <c r="A53" s="2" t="n"/>
      <c r="B53" s="3" t="n"/>
      <c r="C53" s="3" t="n"/>
      <c r="D53" s="3" t="n"/>
      <c r="E53" s="3" t="n"/>
      <c r="F53" s="2" t="n"/>
      <c r="G53" s="2" t="n"/>
      <c r="H53" s="31" t="n"/>
      <c r="I53" s="31" t="n"/>
      <c r="J53" s="10">
        <f>IF(OR($H53="",$I53=""),"",$I53-$H53)</f>
        <v/>
      </c>
      <c r="K53" s="6" t="n"/>
      <c r="L53" s="7" t="n"/>
      <c r="M53" s="11">
        <f>IF(OR($J53="",$L53=""),"",$J53*$L53)</f>
        <v/>
      </c>
      <c r="N53" s="7" t="n"/>
      <c r="O53" s="7" t="n"/>
      <c r="P53" s="11">
        <f>IF($M53="","",$M53+IF($N53="",0,$N53)+IF($O53="",0,$O53))</f>
        <v/>
      </c>
      <c r="Q53" s="9" t="n"/>
      <c r="R53" s="11">
        <f>IF(OR($P53="",$Q53=""),"",$P53*$Q53)</f>
        <v/>
      </c>
      <c r="S53" s="7" t="n"/>
      <c r="T53" s="7" t="n"/>
      <c r="U53" s="11">
        <f>IF($P53="","",$P53-IF($R53="",0,$R53)-IF($S53="",0,$S53)-IF($T53="",0,$T53))</f>
        <v/>
      </c>
      <c r="V53" s="2" t="n"/>
      <c r="W53" s="3" t="n"/>
    </row>
    <row r="54">
      <c r="A54" s="2" t="n"/>
      <c r="B54" s="3" t="n"/>
      <c r="C54" s="3" t="n"/>
      <c r="D54" s="3" t="n"/>
      <c r="E54" s="3" t="n"/>
      <c r="F54" s="2" t="n"/>
      <c r="G54" s="2" t="n"/>
      <c r="H54" s="31" t="n"/>
      <c r="I54" s="31" t="n"/>
      <c r="J54" s="5">
        <f>IF(OR($H54="",$I54=""),"",$I54-$H54)</f>
        <v/>
      </c>
      <c r="K54" s="6" t="n"/>
      <c r="L54" s="7" t="n"/>
      <c r="M54" s="8">
        <f>IF(OR($J54="",$L54=""),"",$J54*$L54)</f>
        <v/>
      </c>
      <c r="N54" s="7" t="n"/>
      <c r="O54" s="7" t="n"/>
      <c r="P54" s="8">
        <f>IF($M54="","",$M54+IF($N54="",0,$N54)+IF($O54="",0,$O54))</f>
        <v/>
      </c>
      <c r="Q54" s="9" t="n"/>
      <c r="R54" s="8">
        <f>IF(OR($P54="",$Q54=""),"",$P54*$Q54)</f>
        <v/>
      </c>
      <c r="S54" s="7" t="n"/>
      <c r="T54" s="7" t="n"/>
      <c r="U54" s="8">
        <f>IF($P54="","",$P54-IF($R54="",0,$R54)-IF($S54="",0,$S54)-IF($T54="",0,$T54))</f>
        <v/>
      </c>
      <c r="V54" s="2" t="n"/>
      <c r="W54" s="3" t="n"/>
    </row>
    <row r="55">
      <c r="A55" s="2" t="n"/>
      <c r="B55" s="3" t="n"/>
      <c r="C55" s="3" t="n"/>
      <c r="D55" s="3" t="n"/>
      <c r="E55" s="3" t="n"/>
      <c r="F55" s="2" t="n"/>
      <c r="G55" s="2" t="n"/>
      <c r="H55" s="31" t="n"/>
      <c r="I55" s="31" t="n"/>
      <c r="J55" s="10">
        <f>IF(OR($H55="",$I55=""),"",$I55-$H55)</f>
        <v/>
      </c>
      <c r="K55" s="6" t="n"/>
      <c r="L55" s="7" t="n"/>
      <c r="M55" s="11">
        <f>IF(OR($J55="",$L55=""),"",$J55*$L55)</f>
        <v/>
      </c>
      <c r="N55" s="7" t="n"/>
      <c r="O55" s="7" t="n"/>
      <c r="P55" s="11">
        <f>IF($M55="","",$M55+IF($N55="",0,$N55)+IF($O55="",0,$O55))</f>
        <v/>
      </c>
      <c r="Q55" s="9" t="n"/>
      <c r="R55" s="11">
        <f>IF(OR($P55="",$Q55=""),"",$P55*$Q55)</f>
        <v/>
      </c>
      <c r="S55" s="7" t="n"/>
      <c r="T55" s="7" t="n"/>
      <c r="U55" s="11">
        <f>IF($P55="","",$P55-IF($R55="",0,$R55)-IF($S55="",0,$S55)-IF($T55="",0,$T55))</f>
        <v/>
      </c>
      <c r="V55" s="2" t="n"/>
      <c r="W55" s="3" t="n"/>
    </row>
    <row r="56">
      <c r="A56" s="2" t="n"/>
      <c r="B56" s="3" t="n"/>
      <c r="C56" s="3" t="n"/>
      <c r="D56" s="3" t="n"/>
      <c r="E56" s="3" t="n"/>
      <c r="F56" s="2" t="n"/>
      <c r="G56" s="2" t="n"/>
      <c r="H56" s="31" t="n"/>
      <c r="I56" s="31" t="n"/>
      <c r="J56" s="5">
        <f>IF(OR($H56="",$I56=""),"",$I56-$H56)</f>
        <v/>
      </c>
      <c r="K56" s="6" t="n"/>
      <c r="L56" s="7" t="n"/>
      <c r="M56" s="8">
        <f>IF(OR($J56="",$L56=""),"",$J56*$L56)</f>
        <v/>
      </c>
      <c r="N56" s="7" t="n"/>
      <c r="O56" s="7" t="n"/>
      <c r="P56" s="8">
        <f>IF($M56="","",$M56+IF($N56="",0,$N56)+IF($O56="",0,$O56))</f>
        <v/>
      </c>
      <c r="Q56" s="9" t="n"/>
      <c r="R56" s="8">
        <f>IF(OR($P56="",$Q56=""),"",$P56*$Q56)</f>
        <v/>
      </c>
      <c r="S56" s="7" t="n"/>
      <c r="T56" s="7" t="n"/>
      <c r="U56" s="8">
        <f>IF($P56="","",$P56-IF($R56="",0,$R56)-IF($S56="",0,$S56)-IF($T56="",0,$T56))</f>
        <v/>
      </c>
      <c r="V56" s="2" t="n"/>
      <c r="W56" s="3" t="n"/>
    </row>
    <row r="57">
      <c r="A57" s="2" t="n"/>
      <c r="B57" s="3" t="n"/>
      <c r="C57" s="3" t="n"/>
      <c r="D57" s="3" t="n"/>
      <c r="E57" s="3" t="n"/>
      <c r="F57" s="2" t="n"/>
      <c r="G57" s="2" t="n"/>
      <c r="H57" s="31" t="n"/>
      <c r="I57" s="31" t="n"/>
      <c r="J57" s="10">
        <f>IF(OR($H57="",$I57=""),"",$I57-$H57)</f>
        <v/>
      </c>
      <c r="K57" s="6" t="n"/>
      <c r="L57" s="7" t="n"/>
      <c r="M57" s="11">
        <f>IF(OR($J57="",$L57=""),"",$J57*$L57)</f>
        <v/>
      </c>
      <c r="N57" s="7" t="n"/>
      <c r="O57" s="7" t="n"/>
      <c r="P57" s="11">
        <f>IF($M57="","",$M57+IF($N57="",0,$N57)+IF($O57="",0,$O57))</f>
        <v/>
      </c>
      <c r="Q57" s="9" t="n"/>
      <c r="R57" s="11">
        <f>IF(OR($P57="",$Q57=""),"",$P57*$Q57)</f>
        <v/>
      </c>
      <c r="S57" s="7" t="n"/>
      <c r="T57" s="7" t="n"/>
      <c r="U57" s="11">
        <f>IF($P57="","",$P57-IF($R57="",0,$R57)-IF($S57="",0,$S57)-IF($T57="",0,$T57))</f>
        <v/>
      </c>
      <c r="V57" s="2" t="n"/>
      <c r="W57" s="3" t="n"/>
    </row>
    <row r="58">
      <c r="A58" s="2" t="n"/>
      <c r="B58" s="3" t="n"/>
      <c r="C58" s="3" t="n"/>
      <c r="D58" s="3" t="n"/>
      <c r="E58" s="3" t="n"/>
      <c r="F58" s="2" t="n"/>
      <c r="G58" s="2" t="n"/>
      <c r="H58" s="31" t="n"/>
      <c r="I58" s="31" t="n"/>
      <c r="J58" s="5">
        <f>IF(OR($H58="",$I58=""),"",$I58-$H58)</f>
        <v/>
      </c>
      <c r="K58" s="6" t="n"/>
      <c r="L58" s="7" t="n"/>
      <c r="M58" s="8">
        <f>IF(OR($J58="",$L58=""),"",$J58*$L58)</f>
        <v/>
      </c>
      <c r="N58" s="7" t="n"/>
      <c r="O58" s="7" t="n"/>
      <c r="P58" s="8">
        <f>IF($M58="","",$M58+IF($N58="",0,$N58)+IF($O58="",0,$O58))</f>
        <v/>
      </c>
      <c r="Q58" s="9" t="n"/>
      <c r="R58" s="8">
        <f>IF(OR($P58="",$Q58=""),"",$P58*$Q58)</f>
        <v/>
      </c>
      <c r="S58" s="7" t="n"/>
      <c r="T58" s="7" t="n"/>
      <c r="U58" s="8">
        <f>IF($P58="","",$P58-IF($R58="",0,$R58)-IF($S58="",0,$S58)-IF($T58="",0,$T58))</f>
        <v/>
      </c>
      <c r="V58" s="2" t="n"/>
      <c r="W58" s="3" t="n"/>
    </row>
    <row r="59">
      <c r="A59" s="2" t="n"/>
      <c r="B59" s="3" t="n"/>
      <c r="C59" s="3" t="n"/>
      <c r="D59" s="3" t="n"/>
      <c r="E59" s="3" t="n"/>
      <c r="F59" s="2" t="n"/>
      <c r="G59" s="2" t="n"/>
      <c r="H59" s="31" t="n"/>
      <c r="I59" s="31" t="n"/>
      <c r="J59" s="10">
        <f>IF(OR($H59="",$I59=""),"",$I59-$H59)</f>
        <v/>
      </c>
      <c r="K59" s="6" t="n"/>
      <c r="L59" s="7" t="n"/>
      <c r="M59" s="11">
        <f>IF(OR($J59="",$L59=""),"",$J59*$L59)</f>
        <v/>
      </c>
      <c r="N59" s="7" t="n"/>
      <c r="O59" s="7" t="n"/>
      <c r="P59" s="11">
        <f>IF($M59="","",$M59+IF($N59="",0,$N59)+IF($O59="",0,$O59))</f>
        <v/>
      </c>
      <c r="Q59" s="9" t="n"/>
      <c r="R59" s="11">
        <f>IF(OR($P59="",$Q59=""),"",$P59*$Q59)</f>
        <v/>
      </c>
      <c r="S59" s="7" t="n"/>
      <c r="T59" s="7" t="n"/>
      <c r="U59" s="11">
        <f>IF($P59="","",$P59-IF($R59="",0,$R59)-IF($S59="",0,$S59)-IF($T59="",0,$T59))</f>
        <v/>
      </c>
      <c r="V59" s="2" t="n"/>
      <c r="W59" s="3" t="n"/>
    </row>
    <row r="60">
      <c r="A60" s="2" t="n"/>
      <c r="B60" s="3" t="n"/>
      <c r="C60" s="3" t="n"/>
      <c r="D60" s="3" t="n"/>
      <c r="E60" s="3" t="n"/>
      <c r="F60" s="2" t="n"/>
      <c r="G60" s="2" t="n"/>
      <c r="H60" s="31" t="n"/>
      <c r="I60" s="31" t="n"/>
      <c r="J60" s="5">
        <f>IF(OR($H60="",$I60=""),"",$I60-$H60)</f>
        <v/>
      </c>
      <c r="K60" s="6" t="n"/>
      <c r="L60" s="7" t="n"/>
      <c r="M60" s="8">
        <f>IF(OR($J60="",$L60=""),"",$J60*$L60)</f>
        <v/>
      </c>
      <c r="N60" s="7" t="n"/>
      <c r="O60" s="7" t="n"/>
      <c r="P60" s="8">
        <f>IF($M60="","",$M60+IF($N60="",0,$N60)+IF($O60="",0,$O60))</f>
        <v/>
      </c>
      <c r="Q60" s="9" t="n"/>
      <c r="R60" s="8">
        <f>IF(OR($P60="",$Q60=""),"",$P60*$Q60)</f>
        <v/>
      </c>
      <c r="S60" s="7" t="n"/>
      <c r="T60" s="7" t="n"/>
      <c r="U60" s="8">
        <f>IF($P60="","",$P60-IF($R60="",0,$R60)-IF($S60="",0,$S60)-IF($T60="",0,$T60))</f>
        <v/>
      </c>
      <c r="V60" s="2" t="n"/>
      <c r="W60" s="3" t="n"/>
    </row>
    <row r="61">
      <c r="A61" s="2" t="n"/>
      <c r="B61" s="3" t="n"/>
      <c r="C61" s="3" t="n"/>
      <c r="D61" s="3" t="n"/>
      <c r="E61" s="3" t="n"/>
      <c r="F61" s="2" t="n"/>
      <c r="G61" s="2" t="n"/>
      <c r="H61" s="31" t="n"/>
      <c r="I61" s="31" t="n"/>
      <c r="J61" s="10">
        <f>IF(OR($H61="",$I61=""),"",$I61-$H61)</f>
        <v/>
      </c>
      <c r="K61" s="6" t="n"/>
      <c r="L61" s="7" t="n"/>
      <c r="M61" s="11">
        <f>IF(OR($J61="",$L61=""),"",$J61*$L61)</f>
        <v/>
      </c>
      <c r="N61" s="7" t="n"/>
      <c r="O61" s="7" t="n"/>
      <c r="P61" s="11">
        <f>IF($M61="","",$M61+IF($N61="",0,$N61)+IF($O61="",0,$O61))</f>
        <v/>
      </c>
      <c r="Q61" s="9" t="n"/>
      <c r="R61" s="11">
        <f>IF(OR($P61="",$Q61=""),"",$P61*$Q61)</f>
        <v/>
      </c>
      <c r="S61" s="7" t="n"/>
      <c r="T61" s="7" t="n"/>
      <c r="U61" s="11">
        <f>IF($P61="","",$P61-IF($R61="",0,$R61)-IF($S61="",0,$S61)-IF($T61="",0,$T61))</f>
        <v/>
      </c>
      <c r="V61" s="2" t="n"/>
      <c r="W61" s="3" t="n"/>
    </row>
    <row r="62">
      <c r="A62" s="2" t="n"/>
      <c r="B62" s="3" t="n"/>
      <c r="C62" s="3" t="n"/>
      <c r="D62" s="3" t="n"/>
      <c r="E62" s="3" t="n"/>
      <c r="F62" s="2" t="n"/>
      <c r="G62" s="2" t="n"/>
      <c r="H62" s="31" t="n"/>
      <c r="I62" s="31" t="n"/>
      <c r="J62" s="5">
        <f>IF(OR($H62="",$I62=""),"",$I62-$H62)</f>
        <v/>
      </c>
      <c r="K62" s="6" t="n"/>
      <c r="L62" s="7" t="n"/>
      <c r="M62" s="8">
        <f>IF(OR($J62="",$L62=""),"",$J62*$L62)</f>
        <v/>
      </c>
      <c r="N62" s="7" t="n"/>
      <c r="O62" s="7" t="n"/>
      <c r="P62" s="8">
        <f>IF($M62="","",$M62+IF($N62="",0,$N62)+IF($O62="",0,$O62))</f>
        <v/>
      </c>
      <c r="Q62" s="9" t="n"/>
      <c r="R62" s="8">
        <f>IF(OR($P62="",$Q62=""),"",$P62*$Q62)</f>
        <v/>
      </c>
      <c r="S62" s="7" t="n"/>
      <c r="T62" s="7" t="n"/>
      <c r="U62" s="8">
        <f>IF($P62="","",$P62-IF($R62="",0,$R62)-IF($S62="",0,$S62)-IF($T62="",0,$T62))</f>
        <v/>
      </c>
      <c r="V62" s="2" t="n"/>
      <c r="W62" s="3" t="n"/>
    </row>
    <row r="63">
      <c r="A63" s="2" t="n"/>
      <c r="B63" s="3" t="n"/>
      <c r="C63" s="3" t="n"/>
      <c r="D63" s="3" t="n"/>
      <c r="E63" s="3" t="n"/>
      <c r="F63" s="2" t="n"/>
      <c r="G63" s="2" t="n"/>
      <c r="H63" s="31" t="n"/>
      <c r="I63" s="31" t="n"/>
      <c r="J63" s="10">
        <f>IF(OR($H63="",$I63=""),"",$I63-$H63)</f>
        <v/>
      </c>
      <c r="K63" s="6" t="n"/>
      <c r="L63" s="7" t="n"/>
      <c r="M63" s="11">
        <f>IF(OR($J63="",$L63=""),"",$J63*$L63)</f>
        <v/>
      </c>
      <c r="N63" s="7" t="n"/>
      <c r="O63" s="7" t="n"/>
      <c r="P63" s="11">
        <f>IF($M63="","",$M63+IF($N63="",0,$N63)+IF($O63="",0,$O63))</f>
        <v/>
      </c>
      <c r="Q63" s="9" t="n"/>
      <c r="R63" s="11">
        <f>IF(OR($P63="",$Q63=""),"",$P63*$Q63)</f>
        <v/>
      </c>
      <c r="S63" s="7" t="n"/>
      <c r="T63" s="7" t="n"/>
      <c r="U63" s="11">
        <f>IF($P63="","",$P63-IF($R63="",0,$R63)-IF($S63="",0,$S63)-IF($T63="",0,$T63))</f>
        <v/>
      </c>
      <c r="V63" s="2" t="n"/>
      <c r="W63" s="3" t="n"/>
    </row>
    <row r="64">
      <c r="A64" s="2" t="n"/>
      <c r="B64" s="3" t="n"/>
      <c r="C64" s="3" t="n"/>
      <c r="D64" s="3" t="n"/>
      <c r="E64" s="3" t="n"/>
      <c r="F64" s="2" t="n"/>
      <c r="G64" s="2" t="n"/>
      <c r="H64" s="31" t="n"/>
      <c r="I64" s="31" t="n"/>
      <c r="J64" s="5">
        <f>IF(OR($H64="",$I64=""),"",$I64-$H64)</f>
        <v/>
      </c>
      <c r="K64" s="6" t="n"/>
      <c r="L64" s="7" t="n"/>
      <c r="M64" s="8">
        <f>IF(OR($J64="",$L64=""),"",$J64*$L64)</f>
        <v/>
      </c>
      <c r="N64" s="7" t="n"/>
      <c r="O64" s="7" t="n"/>
      <c r="P64" s="8">
        <f>IF($M64="","",$M64+IF($N64="",0,$N64)+IF($O64="",0,$O64))</f>
        <v/>
      </c>
      <c r="Q64" s="9" t="n"/>
      <c r="R64" s="8">
        <f>IF(OR($P64="",$Q64=""),"",$P64*$Q64)</f>
        <v/>
      </c>
      <c r="S64" s="7" t="n"/>
      <c r="T64" s="7" t="n"/>
      <c r="U64" s="8">
        <f>IF($P64="","",$P64-IF($R64="",0,$R64)-IF($S64="",0,$S64)-IF($T64="",0,$T64))</f>
        <v/>
      </c>
      <c r="V64" s="2" t="n"/>
      <c r="W64" s="3" t="n"/>
    </row>
    <row r="65">
      <c r="A65" s="2" t="n"/>
      <c r="B65" s="3" t="n"/>
      <c r="C65" s="3" t="n"/>
      <c r="D65" s="3" t="n"/>
      <c r="E65" s="3" t="n"/>
      <c r="F65" s="2" t="n"/>
      <c r="G65" s="2" t="n"/>
      <c r="H65" s="31" t="n"/>
      <c r="I65" s="31" t="n"/>
      <c r="J65" s="10">
        <f>IF(OR($H65="",$I65=""),"",$I65-$H65)</f>
        <v/>
      </c>
      <c r="K65" s="6" t="n"/>
      <c r="L65" s="7" t="n"/>
      <c r="M65" s="11">
        <f>IF(OR($J65="",$L65=""),"",$J65*$L65)</f>
        <v/>
      </c>
      <c r="N65" s="7" t="n"/>
      <c r="O65" s="7" t="n"/>
      <c r="P65" s="11">
        <f>IF($M65="","",$M65+IF($N65="",0,$N65)+IF($O65="",0,$O65))</f>
        <v/>
      </c>
      <c r="Q65" s="9" t="n"/>
      <c r="R65" s="11">
        <f>IF(OR($P65="",$Q65=""),"",$P65*$Q65)</f>
        <v/>
      </c>
      <c r="S65" s="7" t="n"/>
      <c r="T65" s="7" t="n"/>
      <c r="U65" s="11">
        <f>IF($P65="","",$P65-IF($R65="",0,$R65)-IF($S65="",0,$S65)-IF($T65="",0,$T65))</f>
        <v/>
      </c>
      <c r="V65" s="2" t="n"/>
      <c r="W65" s="3" t="n"/>
    </row>
    <row r="66">
      <c r="A66" s="2" t="n"/>
      <c r="B66" s="3" t="n"/>
      <c r="C66" s="3" t="n"/>
      <c r="D66" s="3" t="n"/>
      <c r="E66" s="3" t="n"/>
      <c r="F66" s="2" t="n"/>
      <c r="G66" s="2" t="n"/>
      <c r="H66" s="31" t="n"/>
      <c r="I66" s="31" t="n"/>
      <c r="J66" s="5">
        <f>IF(OR($H66="",$I66=""),"",$I66-$H66)</f>
        <v/>
      </c>
      <c r="K66" s="6" t="n"/>
      <c r="L66" s="7" t="n"/>
      <c r="M66" s="8">
        <f>IF(OR($J66="",$L66=""),"",$J66*$L66)</f>
        <v/>
      </c>
      <c r="N66" s="7" t="n"/>
      <c r="O66" s="7" t="n"/>
      <c r="P66" s="8">
        <f>IF($M66="","",$M66+IF($N66="",0,$N66)+IF($O66="",0,$O66))</f>
        <v/>
      </c>
      <c r="Q66" s="9" t="n"/>
      <c r="R66" s="8">
        <f>IF(OR($P66="",$Q66=""),"",$P66*$Q66)</f>
        <v/>
      </c>
      <c r="S66" s="7" t="n"/>
      <c r="T66" s="7" t="n"/>
      <c r="U66" s="8">
        <f>IF($P66="","",$P66-IF($R66="",0,$R66)-IF($S66="",0,$S66)-IF($T66="",0,$T66))</f>
        <v/>
      </c>
      <c r="V66" s="2" t="n"/>
      <c r="W66" s="3" t="n"/>
    </row>
    <row r="67">
      <c r="A67" s="2" t="n"/>
      <c r="B67" s="3" t="n"/>
      <c r="C67" s="3" t="n"/>
      <c r="D67" s="3" t="n"/>
      <c r="E67" s="3" t="n"/>
      <c r="F67" s="2" t="n"/>
      <c r="G67" s="2" t="n"/>
      <c r="H67" s="31" t="n"/>
      <c r="I67" s="31" t="n"/>
      <c r="J67" s="10">
        <f>IF(OR($H67="",$I67=""),"",$I67-$H67)</f>
        <v/>
      </c>
      <c r="K67" s="6" t="n"/>
      <c r="L67" s="7" t="n"/>
      <c r="M67" s="11">
        <f>IF(OR($J67="",$L67=""),"",$J67*$L67)</f>
        <v/>
      </c>
      <c r="N67" s="7" t="n"/>
      <c r="O67" s="7" t="n"/>
      <c r="P67" s="11">
        <f>IF($M67="","",$M67+IF($N67="",0,$N67)+IF($O67="",0,$O67))</f>
        <v/>
      </c>
      <c r="Q67" s="9" t="n"/>
      <c r="R67" s="11">
        <f>IF(OR($P67="",$Q67=""),"",$P67*$Q67)</f>
        <v/>
      </c>
      <c r="S67" s="7" t="n"/>
      <c r="T67" s="7" t="n"/>
      <c r="U67" s="11">
        <f>IF($P67="","",$P67-IF($R67="",0,$R67)-IF($S67="",0,$S67)-IF($T67="",0,$T67))</f>
        <v/>
      </c>
      <c r="V67" s="2" t="n"/>
      <c r="W67" s="3" t="n"/>
    </row>
    <row r="68">
      <c r="A68" s="2" t="n"/>
      <c r="B68" s="3" t="n"/>
      <c r="C68" s="3" t="n"/>
      <c r="D68" s="3" t="n"/>
      <c r="E68" s="3" t="n"/>
      <c r="F68" s="2" t="n"/>
      <c r="G68" s="2" t="n"/>
      <c r="H68" s="31" t="n"/>
      <c r="I68" s="31" t="n"/>
      <c r="J68" s="5">
        <f>IF(OR($H68="",$I68=""),"",$I68-$H68)</f>
        <v/>
      </c>
      <c r="K68" s="6" t="n"/>
      <c r="L68" s="7" t="n"/>
      <c r="M68" s="8">
        <f>IF(OR($J68="",$L68=""),"",$J68*$L68)</f>
        <v/>
      </c>
      <c r="N68" s="7" t="n"/>
      <c r="O68" s="7" t="n"/>
      <c r="P68" s="8">
        <f>IF($M68="","",$M68+IF($N68="",0,$N68)+IF($O68="",0,$O68))</f>
        <v/>
      </c>
      <c r="Q68" s="9" t="n"/>
      <c r="R68" s="8">
        <f>IF(OR($P68="",$Q68=""),"",$P68*$Q68)</f>
        <v/>
      </c>
      <c r="S68" s="7" t="n"/>
      <c r="T68" s="7" t="n"/>
      <c r="U68" s="8">
        <f>IF($P68="","",$P68-IF($R68="",0,$R68)-IF($S68="",0,$S68)-IF($T68="",0,$T68))</f>
        <v/>
      </c>
      <c r="V68" s="2" t="n"/>
      <c r="W68" s="3" t="n"/>
    </row>
    <row r="69">
      <c r="A69" s="2" t="n"/>
      <c r="B69" s="3" t="n"/>
      <c r="C69" s="3" t="n"/>
      <c r="D69" s="3" t="n"/>
      <c r="E69" s="3" t="n"/>
      <c r="F69" s="2" t="n"/>
      <c r="G69" s="2" t="n"/>
      <c r="H69" s="31" t="n"/>
      <c r="I69" s="31" t="n"/>
      <c r="J69" s="10">
        <f>IF(OR($H69="",$I69=""),"",$I69-$H69)</f>
        <v/>
      </c>
      <c r="K69" s="6" t="n"/>
      <c r="L69" s="7" t="n"/>
      <c r="M69" s="11">
        <f>IF(OR($J69="",$L69=""),"",$J69*$L69)</f>
        <v/>
      </c>
      <c r="N69" s="7" t="n"/>
      <c r="O69" s="7" t="n"/>
      <c r="P69" s="11">
        <f>IF($M69="","",$M69+IF($N69="",0,$N69)+IF($O69="",0,$O69))</f>
        <v/>
      </c>
      <c r="Q69" s="9" t="n"/>
      <c r="R69" s="11">
        <f>IF(OR($P69="",$Q69=""),"",$P69*$Q69)</f>
        <v/>
      </c>
      <c r="S69" s="7" t="n"/>
      <c r="T69" s="7" t="n"/>
      <c r="U69" s="11">
        <f>IF($P69="","",$P69-IF($R69="",0,$R69)-IF($S69="",0,$S69)-IF($T69="",0,$T69))</f>
        <v/>
      </c>
      <c r="V69" s="2" t="n"/>
      <c r="W69" s="3" t="n"/>
    </row>
    <row r="70">
      <c r="A70" s="2" t="n"/>
      <c r="B70" s="3" t="n"/>
      <c r="C70" s="3" t="n"/>
      <c r="D70" s="3" t="n"/>
      <c r="E70" s="3" t="n"/>
      <c r="F70" s="2" t="n"/>
      <c r="G70" s="2" t="n"/>
      <c r="H70" s="31" t="n"/>
      <c r="I70" s="31" t="n"/>
      <c r="J70" s="5">
        <f>IF(OR($H70="",$I70=""),"",$I70-$H70)</f>
        <v/>
      </c>
      <c r="K70" s="6" t="n"/>
      <c r="L70" s="7" t="n"/>
      <c r="M70" s="8">
        <f>IF(OR($J70="",$L70=""),"",$J70*$L70)</f>
        <v/>
      </c>
      <c r="N70" s="7" t="n"/>
      <c r="O70" s="7" t="n"/>
      <c r="P70" s="8">
        <f>IF($M70="","",$M70+IF($N70="",0,$N70)+IF($O70="",0,$O70))</f>
        <v/>
      </c>
      <c r="Q70" s="9" t="n"/>
      <c r="R70" s="8">
        <f>IF(OR($P70="",$Q70=""),"",$P70*$Q70)</f>
        <v/>
      </c>
      <c r="S70" s="7" t="n"/>
      <c r="T70" s="7" t="n"/>
      <c r="U70" s="8">
        <f>IF($P70="","",$P70-IF($R70="",0,$R70)-IF($S70="",0,$S70)-IF($T70="",0,$T70))</f>
        <v/>
      </c>
      <c r="V70" s="2" t="n"/>
      <c r="W70" s="3" t="n"/>
    </row>
    <row r="71">
      <c r="A71" s="2" t="n"/>
      <c r="B71" s="3" t="n"/>
      <c r="C71" s="3" t="n"/>
      <c r="D71" s="3" t="n"/>
      <c r="E71" s="3" t="n"/>
      <c r="F71" s="2" t="n"/>
      <c r="G71" s="2" t="n"/>
      <c r="H71" s="31" t="n"/>
      <c r="I71" s="31" t="n"/>
      <c r="J71" s="10">
        <f>IF(OR($H71="",$I71=""),"",$I71-$H71)</f>
        <v/>
      </c>
      <c r="K71" s="6" t="n"/>
      <c r="L71" s="7" t="n"/>
      <c r="M71" s="11">
        <f>IF(OR($J71="",$L71=""),"",$J71*$L71)</f>
        <v/>
      </c>
      <c r="N71" s="7" t="n"/>
      <c r="O71" s="7" t="n"/>
      <c r="P71" s="11">
        <f>IF($M71="","",$M71+IF($N71="",0,$N71)+IF($O71="",0,$O71))</f>
        <v/>
      </c>
      <c r="Q71" s="9" t="n"/>
      <c r="R71" s="11">
        <f>IF(OR($P71="",$Q71=""),"",$P71*$Q71)</f>
        <v/>
      </c>
      <c r="S71" s="7" t="n"/>
      <c r="T71" s="7" t="n"/>
      <c r="U71" s="11">
        <f>IF($P71="","",$P71-IF($R71="",0,$R71)-IF($S71="",0,$S71)-IF($T71="",0,$T71))</f>
        <v/>
      </c>
      <c r="V71" s="2" t="n"/>
      <c r="W71" s="3" t="n"/>
    </row>
    <row r="72">
      <c r="A72" s="2" t="n"/>
      <c r="B72" s="3" t="n"/>
      <c r="C72" s="3" t="n"/>
      <c r="D72" s="3" t="n"/>
      <c r="E72" s="3" t="n"/>
      <c r="F72" s="2" t="n"/>
      <c r="G72" s="2" t="n"/>
      <c r="H72" s="31" t="n"/>
      <c r="I72" s="31" t="n"/>
      <c r="J72" s="5">
        <f>IF(OR($H72="",$I72=""),"",$I72-$H72)</f>
        <v/>
      </c>
      <c r="K72" s="6" t="n"/>
      <c r="L72" s="7" t="n"/>
      <c r="M72" s="8">
        <f>IF(OR($J72="",$L72=""),"",$J72*$L72)</f>
        <v/>
      </c>
      <c r="N72" s="7" t="n"/>
      <c r="O72" s="7" t="n"/>
      <c r="P72" s="8">
        <f>IF($M72="","",$M72+IF($N72="",0,$N72)+IF($O72="",0,$O72))</f>
        <v/>
      </c>
      <c r="Q72" s="9" t="n"/>
      <c r="R72" s="8">
        <f>IF(OR($P72="",$Q72=""),"",$P72*$Q72)</f>
        <v/>
      </c>
      <c r="S72" s="7" t="n"/>
      <c r="T72" s="7" t="n"/>
      <c r="U72" s="8">
        <f>IF($P72="","",$P72-IF($R72="",0,$R72)-IF($S72="",0,$S72)-IF($T72="",0,$T72))</f>
        <v/>
      </c>
      <c r="V72" s="2" t="n"/>
      <c r="W72" s="3" t="n"/>
    </row>
    <row r="73">
      <c r="A73" s="2" t="n"/>
      <c r="B73" s="3" t="n"/>
      <c r="C73" s="3" t="n"/>
      <c r="D73" s="3" t="n"/>
      <c r="E73" s="3" t="n"/>
      <c r="F73" s="2" t="n"/>
      <c r="G73" s="2" t="n"/>
      <c r="H73" s="31" t="n"/>
      <c r="I73" s="31" t="n"/>
      <c r="J73" s="10">
        <f>IF(OR($H73="",$I73=""),"",$I73-$H73)</f>
        <v/>
      </c>
      <c r="K73" s="6" t="n"/>
      <c r="L73" s="7" t="n"/>
      <c r="M73" s="11">
        <f>IF(OR($J73="",$L73=""),"",$J73*$L73)</f>
        <v/>
      </c>
      <c r="N73" s="7" t="n"/>
      <c r="O73" s="7" t="n"/>
      <c r="P73" s="11">
        <f>IF($M73="","",$M73+IF($N73="",0,$N73)+IF($O73="",0,$O73))</f>
        <v/>
      </c>
      <c r="Q73" s="9" t="n"/>
      <c r="R73" s="11">
        <f>IF(OR($P73="",$Q73=""),"",$P73*$Q73)</f>
        <v/>
      </c>
      <c r="S73" s="7" t="n"/>
      <c r="T73" s="7" t="n"/>
      <c r="U73" s="11">
        <f>IF($P73="","",$P73-IF($R73="",0,$R73)-IF($S73="",0,$S73)-IF($T73="",0,$T73))</f>
        <v/>
      </c>
      <c r="V73" s="2" t="n"/>
      <c r="W73" s="3" t="n"/>
    </row>
    <row r="74">
      <c r="A74" s="2" t="n"/>
      <c r="B74" s="3" t="n"/>
      <c r="C74" s="3" t="n"/>
      <c r="D74" s="3" t="n"/>
      <c r="E74" s="3" t="n"/>
      <c r="F74" s="2" t="n"/>
      <c r="G74" s="2" t="n"/>
      <c r="H74" s="31" t="n"/>
      <c r="I74" s="31" t="n"/>
      <c r="J74" s="5">
        <f>IF(OR($H74="",$I74=""),"",$I74-$H74)</f>
        <v/>
      </c>
      <c r="K74" s="6" t="n"/>
      <c r="L74" s="7" t="n"/>
      <c r="M74" s="8">
        <f>IF(OR($J74="",$L74=""),"",$J74*$L74)</f>
        <v/>
      </c>
      <c r="N74" s="7" t="n"/>
      <c r="O74" s="7" t="n"/>
      <c r="P74" s="8">
        <f>IF($M74="","",$M74+IF($N74="",0,$N74)+IF($O74="",0,$O74))</f>
        <v/>
      </c>
      <c r="Q74" s="9" t="n"/>
      <c r="R74" s="8">
        <f>IF(OR($P74="",$Q74=""),"",$P74*$Q74)</f>
        <v/>
      </c>
      <c r="S74" s="7" t="n"/>
      <c r="T74" s="7" t="n"/>
      <c r="U74" s="8">
        <f>IF($P74="","",$P74-IF($R74="",0,$R74)-IF($S74="",0,$S74)-IF($T74="",0,$T74))</f>
        <v/>
      </c>
      <c r="V74" s="2" t="n"/>
      <c r="W74" s="3" t="n"/>
    </row>
    <row r="75">
      <c r="A75" s="2" t="n"/>
      <c r="B75" s="3" t="n"/>
      <c r="C75" s="3" t="n"/>
      <c r="D75" s="3" t="n"/>
      <c r="E75" s="3" t="n"/>
      <c r="F75" s="2" t="n"/>
      <c r="G75" s="2" t="n"/>
      <c r="H75" s="31" t="n"/>
      <c r="I75" s="31" t="n"/>
      <c r="J75" s="10">
        <f>IF(OR($H75="",$I75=""),"",$I75-$H75)</f>
        <v/>
      </c>
      <c r="K75" s="6" t="n"/>
      <c r="L75" s="7" t="n"/>
      <c r="M75" s="11">
        <f>IF(OR($J75="",$L75=""),"",$J75*$L75)</f>
        <v/>
      </c>
      <c r="N75" s="7" t="n"/>
      <c r="O75" s="7" t="n"/>
      <c r="P75" s="11">
        <f>IF($M75="","",$M75+IF($N75="",0,$N75)+IF($O75="",0,$O75))</f>
        <v/>
      </c>
      <c r="Q75" s="9" t="n"/>
      <c r="R75" s="11">
        <f>IF(OR($P75="",$Q75=""),"",$P75*$Q75)</f>
        <v/>
      </c>
      <c r="S75" s="7" t="n"/>
      <c r="T75" s="7" t="n"/>
      <c r="U75" s="11">
        <f>IF($P75="","",$P75-IF($R75="",0,$R75)-IF($S75="",0,$S75)-IF($T75="",0,$T75))</f>
        <v/>
      </c>
      <c r="V75" s="2" t="n"/>
      <c r="W75" s="3" t="n"/>
    </row>
    <row r="76">
      <c r="A76" s="2" t="n"/>
      <c r="B76" s="3" t="n"/>
      <c r="C76" s="3" t="n"/>
      <c r="D76" s="3" t="n"/>
      <c r="E76" s="3" t="n"/>
      <c r="F76" s="2" t="n"/>
      <c r="G76" s="2" t="n"/>
      <c r="H76" s="31" t="n"/>
      <c r="I76" s="31" t="n"/>
      <c r="J76" s="5">
        <f>IF(OR($H76="",$I76=""),"",$I76-$H76)</f>
        <v/>
      </c>
      <c r="K76" s="6" t="n"/>
      <c r="L76" s="7" t="n"/>
      <c r="M76" s="8">
        <f>IF(OR($J76="",$L76=""),"",$J76*$L76)</f>
        <v/>
      </c>
      <c r="N76" s="7" t="n"/>
      <c r="O76" s="7" t="n"/>
      <c r="P76" s="8">
        <f>IF($M76="","",$M76+IF($N76="",0,$N76)+IF($O76="",0,$O76))</f>
        <v/>
      </c>
      <c r="Q76" s="9" t="n"/>
      <c r="R76" s="8">
        <f>IF(OR($P76="",$Q76=""),"",$P76*$Q76)</f>
        <v/>
      </c>
      <c r="S76" s="7" t="n"/>
      <c r="T76" s="7" t="n"/>
      <c r="U76" s="8">
        <f>IF($P76="","",$P76-IF($R76="",0,$R76)-IF($S76="",0,$S76)-IF($T76="",0,$T76))</f>
        <v/>
      </c>
      <c r="V76" s="2" t="n"/>
      <c r="W76" s="3" t="n"/>
    </row>
    <row r="77">
      <c r="A77" s="2" t="n"/>
      <c r="B77" s="3" t="n"/>
      <c r="C77" s="3" t="n"/>
      <c r="D77" s="3" t="n"/>
      <c r="E77" s="3" t="n"/>
      <c r="F77" s="2" t="n"/>
      <c r="G77" s="2" t="n"/>
      <c r="H77" s="31" t="n"/>
      <c r="I77" s="31" t="n"/>
      <c r="J77" s="10">
        <f>IF(OR($H77="",$I77=""),"",$I77-$H77)</f>
        <v/>
      </c>
      <c r="K77" s="6" t="n"/>
      <c r="L77" s="7" t="n"/>
      <c r="M77" s="11">
        <f>IF(OR($J77="",$L77=""),"",$J77*$L77)</f>
        <v/>
      </c>
      <c r="N77" s="7" t="n"/>
      <c r="O77" s="7" t="n"/>
      <c r="P77" s="11">
        <f>IF($M77="","",$M77+IF($N77="",0,$N77)+IF($O77="",0,$O77))</f>
        <v/>
      </c>
      <c r="Q77" s="9" t="n"/>
      <c r="R77" s="11">
        <f>IF(OR($P77="",$Q77=""),"",$P77*$Q77)</f>
        <v/>
      </c>
      <c r="S77" s="7" t="n"/>
      <c r="T77" s="7" t="n"/>
      <c r="U77" s="11">
        <f>IF($P77="","",$P77-IF($R77="",0,$R77)-IF($S77="",0,$S77)-IF($T77="",0,$T77))</f>
        <v/>
      </c>
      <c r="V77" s="2" t="n"/>
      <c r="W77" s="3" t="n"/>
    </row>
    <row r="78">
      <c r="A78" s="2" t="n"/>
      <c r="B78" s="3" t="n"/>
      <c r="C78" s="3" t="n"/>
      <c r="D78" s="3" t="n"/>
      <c r="E78" s="3" t="n"/>
      <c r="F78" s="2" t="n"/>
      <c r="G78" s="2" t="n"/>
      <c r="H78" s="31" t="n"/>
      <c r="I78" s="31" t="n"/>
      <c r="J78" s="5">
        <f>IF(OR($H78="",$I78=""),"",$I78-$H78)</f>
        <v/>
      </c>
      <c r="K78" s="6" t="n"/>
      <c r="L78" s="7" t="n"/>
      <c r="M78" s="8">
        <f>IF(OR($J78="",$L78=""),"",$J78*$L78)</f>
        <v/>
      </c>
      <c r="N78" s="7" t="n"/>
      <c r="O78" s="7" t="n"/>
      <c r="P78" s="8">
        <f>IF($M78="","",$M78+IF($N78="",0,$N78)+IF($O78="",0,$O78))</f>
        <v/>
      </c>
      <c r="Q78" s="9" t="n"/>
      <c r="R78" s="8">
        <f>IF(OR($P78="",$Q78=""),"",$P78*$Q78)</f>
        <v/>
      </c>
      <c r="S78" s="7" t="n"/>
      <c r="T78" s="7" t="n"/>
      <c r="U78" s="8">
        <f>IF($P78="","",$P78-IF($R78="",0,$R78)-IF($S78="",0,$S78)-IF($T78="",0,$T78))</f>
        <v/>
      </c>
      <c r="V78" s="2" t="n"/>
      <c r="W78" s="3" t="n"/>
    </row>
    <row r="79">
      <c r="A79" s="2" t="n"/>
      <c r="B79" s="3" t="n"/>
      <c r="C79" s="3" t="n"/>
      <c r="D79" s="3" t="n"/>
      <c r="E79" s="3" t="n"/>
      <c r="F79" s="2" t="n"/>
      <c r="G79" s="2" t="n"/>
      <c r="H79" s="31" t="n"/>
      <c r="I79" s="31" t="n"/>
      <c r="J79" s="10">
        <f>IF(OR($H79="",$I79=""),"",$I79-$H79)</f>
        <v/>
      </c>
      <c r="K79" s="6" t="n"/>
      <c r="L79" s="7" t="n"/>
      <c r="M79" s="11">
        <f>IF(OR($J79="",$L79=""),"",$J79*$L79)</f>
        <v/>
      </c>
      <c r="N79" s="7" t="n"/>
      <c r="O79" s="7" t="n"/>
      <c r="P79" s="11">
        <f>IF($M79="","",$M79+IF($N79="",0,$N79)+IF($O79="",0,$O79))</f>
        <v/>
      </c>
      <c r="Q79" s="9" t="n"/>
      <c r="R79" s="11">
        <f>IF(OR($P79="",$Q79=""),"",$P79*$Q79)</f>
        <v/>
      </c>
      <c r="S79" s="7" t="n"/>
      <c r="T79" s="7" t="n"/>
      <c r="U79" s="11">
        <f>IF($P79="","",$P79-IF($R79="",0,$R79)-IF($S79="",0,$S79)-IF($T79="",0,$T79))</f>
        <v/>
      </c>
      <c r="V79" s="2" t="n"/>
      <c r="W79" s="3" t="n"/>
    </row>
    <row r="80">
      <c r="A80" s="2" t="n"/>
      <c r="B80" s="3" t="n"/>
      <c r="C80" s="3" t="n"/>
      <c r="D80" s="3" t="n"/>
      <c r="E80" s="3" t="n"/>
      <c r="F80" s="2" t="n"/>
      <c r="G80" s="2" t="n"/>
      <c r="H80" s="31" t="n"/>
      <c r="I80" s="31" t="n"/>
      <c r="J80" s="5">
        <f>IF(OR($H80="",$I80=""),"",$I80-$H80)</f>
        <v/>
      </c>
      <c r="K80" s="6" t="n"/>
      <c r="L80" s="7" t="n"/>
      <c r="M80" s="8">
        <f>IF(OR($J80="",$L80=""),"",$J80*$L80)</f>
        <v/>
      </c>
      <c r="N80" s="7" t="n"/>
      <c r="O80" s="7" t="n"/>
      <c r="P80" s="8">
        <f>IF($M80="","",$M80+IF($N80="",0,$N80)+IF($O80="",0,$O80))</f>
        <v/>
      </c>
      <c r="Q80" s="9" t="n"/>
      <c r="R80" s="8">
        <f>IF(OR($P80="",$Q80=""),"",$P80*$Q80)</f>
        <v/>
      </c>
      <c r="S80" s="7" t="n"/>
      <c r="T80" s="7" t="n"/>
      <c r="U80" s="8">
        <f>IF($P80="","",$P80-IF($R80="",0,$R80)-IF($S80="",0,$S80)-IF($T80="",0,$T80))</f>
        <v/>
      </c>
      <c r="V80" s="2" t="n"/>
      <c r="W80" s="3" t="n"/>
    </row>
    <row r="81">
      <c r="A81" s="2" t="n"/>
      <c r="B81" s="3" t="n"/>
      <c r="C81" s="3" t="n"/>
      <c r="D81" s="3" t="n"/>
      <c r="E81" s="3" t="n"/>
      <c r="F81" s="2" t="n"/>
      <c r="G81" s="2" t="n"/>
      <c r="H81" s="31" t="n"/>
      <c r="I81" s="31" t="n"/>
      <c r="J81" s="10">
        <f>IF(OR($H81="",$I81=""),"",$I81-$H81)</f>
        <v/>
      </c>
      <c r="K81" s="6" t="n"/>
      <c r="L81" s="7" t="n"/>
      <c r="M81" s="11">
        <f>IF(OR($J81="",$L81=""),"",$J81*$L81)</f>
        <v/>
      </c>
      <c r="N81" s="7" t="n"/>
      <c r="O81" s="7" t="n"/>
      <c r="P81" s="11">
        <f>IF($M81="","",$M81+IF($N81="",0,$N81)+IF($O81="",0,$O81))</f>
        <v/>
      </c>
      <c r="Q81" s="9" t="n"/>
      <c r="R81" s="11">
        <f>IF(OR($P81="",$Q81=""),"",$P81*$Q81)</f>
        <v/>
      </c>
      <c r="S81" s="7" t="n"/>
      <c r="T81" s="7" t="n"/>
      <c r="U81" s="11">
        <f>IF($P81="","",$P81-IF($R81="",0,$R81)-IF($S81="",0,$S81)-IF($T81="",0,$T81))</f>
        <v/>
      </c>
      <c r="V81" s="2" t="n"/>
      <c r="W81" s="3" t="n"/>
    </row>
    <row r="82">
      <c r="A82" s="2" t="n"/>
      <c r="B82" s="3" t="n"/>
      <c r="C82" s="3" t="n"/>
      <c r="D82" s="3" t="n"/>
      <c r="E82" s="3" t="n"/>
      <c r="F82" s="2" t="n"/>
      <c r="G82" s="2" t="n"/>
      <c r="H82" s="31" t="n"/>
      <c r="I82" s="31" t="n"/>
      <c r="J82" s="5">
        <f>IF(OR($H82="",$I82=""),"",$I82-$H82)</f>
        <v/>
      </c>
      <c r="K82" s="6" t="n"/>
      <c r="L82" s="7" t="n"/>
      <c r="M82" s="8">
        <f>IF(OR($J82="",$L82=""),"",$J82*$L82)</f>
        <v/>
      </c>
      <c r="N82" s="7" t="n"/>
      <c r="O82" s="7" t="n"/>
      <c r="P82" s="8">
        <f>IF($M82="","",$M82+IF($N82="",0,$N82)+IF($O82="",0,$O82))</f>
        <v/>
      </c>
      <c r="Q82" s="9" t="n"/>
      <c r="R82" s="8">
        <f>IF(OR($P82="",$Q82=""),"",$P82*$Q82)</f>
        <v/>
      </c>
      <c r="S82" s="7" t="n"/>
      <c r="T82" s="7" t="n"/>
      <c r="U82" s="8">
        <f>IF($P82="","",$P82-IF($R82="",0,$R82)-IF($S82="",0,$S82)-IF($T82="",0,$T82))</f>
        <v/>
      </c>
      <c r="V82" s="2" t="n"/>
      <c r="W82" s="3" t="n"/>
    </row>
    <row r="83">
      <c r="A83" s="2" t="n"/>
      <c r="B83" s="3" t="n"/>
      <c r="C83" s="3" t="n"/>
      <c r="D83" s="3" t="n"/>
      <c r="E83" s="3" t="n"/>
      <c r="F83" s="2" t="n"/>
      <c r="G83" s="2" t="n"/>
      <c r="H83" s="31" t="n"/>
      <c r="I83" s="31" t="n"/>
      <c r="J83" s="10">
        <f>IF(OR($H83="",$I83=""),"",$I83-$H83)</f>
        <v/>
      </c>
      <c r="K83" s="6" t="n"/>
      <c r="L83" s="7" t="n"/>
      <c r="M83" s="11">
        <f>IF(OR($J83="",$L83=""),"",$J83*$L83)</f>
        <v/>
      </c>
      <c r="N83" s="7" t="n"/>
      <c r="O83" s="7" t="n"/>
      <c r="P83" s="11">
        <f>IF($M83="","",$M83+IF($N83="",0,$N83)+IF($O83="",0,$O83))</f>
        <v/>
      </c>
      <c r="Q83" s="9" t="n"/>
      <c r="R83" s="11">
        <f>IF(OR($P83="",$Q83=""),"",$P83*$Q83)</f>
        <v/>
      </c>
      <c r="S83" s="7" t="n"/>
      <c r="T83" s="7" t="n"/>
      <c r="U83" s="11">
        <f>IF($P83="","",$P83-IF($R83="",0,$R83)-IF($S83="",0,$S83)-IF($T83="",0,$T83))</f>
        <v/>
      </c>
      <c r="V83" s="2" t="n"/>
      <c r="W83" s="3" t="n"/>
    </row>
    <row r="84">
      <c r="A84" s="2" t="n"/>
      <c r="B84" s="3" t="n"/>
      <c r="C84" s="3" t="n"/>
      <c r="D84" s="3" t="n"/>
      <c r="E84" s="3" t="n"/>
      <c r="F84" s="2" t="n"/>
      <c r="G84" s="2" t="n"/>
      <c r="H84" s="31" t="n"/>
      <c r="I84" s="31" t="n"/>
      <c r="J84" s="5">
        <f>IF(OR($H84="",$I84=""),"",$I84-$H84)</f>
        <v/>
      </c>
      <c r="K84" s="6" t="n"/>
      <c r="L84" s="7" t="n"/>
      <c r="M84" s="8">
        <f>IF(OR($J84="",$L84=""),"",$J84*$L84)</f>
        <v/>
      </c>
      <c r="N84" s="7" t="n"/>
      <c r="O84" s="7" t="n"/>
      <c r="P84" s="8">
        <f>IF($M84="","",$M84+IF($N84="",0,$N84)+IF($O84="",0,$O84))</f>
        <v/>
      </c>
      <c r="Q84" s="9" t="n"/>
      <c r="R84" s="8">
        <f>IF(OR($P84="",$Q84=""),"",$P84*$Q84)</f>
        <v/>
      </c>
      <c r="S84" s="7" t="n"/>
      <c r="T84" s="7" t="n"/>
      <c r="U84" s="8">
        <f>IF($P84="","",$P84-IF($R84="",0,$R84)-IF($S84="",0,$S84)-IF($T84="",0,$T84))</f>
        <v/>
      </c>
      <c r="V84" s="2" t="n"/>
      <c r="W84" s="3" t="n"/>
    </row>
    <row r="85">
      <c r="A85" s="2" t="n"/>
      <c r="B85" s="3" t="n"/>
      <c r="C85" s="3" t="n"/>
      <c r="D85" s="3" t="n"/>
      <c r="E85" s="3" t="n"/>
      <c r="F85" s="2" t="n"/>
      <c r="G85" s="2" t="n"/>
      <c r="H85" s="31" t="n"/>
      <c r="I85" s="31" t="n"/>
      <c r="J85" s="10">
        <f>IF(OR($H85="",$I85=""),"",$I85-$H85)</f>
        <v/>
      </c>
      <c r="K85" s="6" t="n"/>
      <c r="L85" s="7" t="n"/>
      <c r="M85" s="11">
        <f>IF(OR($J85="",$L85=""),"",$J85*$L85)</f>
        <v/>
      </c>
      <c r="N85" s="7" t="n"/>
      <c r="O85" s="7" t="n"/>
      <c r="P85" s="11">
        <f>IF($M85="","",$M85+IF($N85="",0,$N85)+IF($O85="",0,$O85))</f>
        <v/>
      </c>
      <c r="Q85" s="9" t="n"/>
      <c r="R85" s="11">
        <f>IF(OR($P85="",$Q85=""),"",$P85*$Q85)</f>
        <v/>
      </c>
      <c r="S85" s="7" t="n"/>
      <c r="T85" s="7" t="n"/>
      <c r="U85" s="11">
        <f>IF($P85="","",$P85-IF($R85="",0,$R85)-IF($S85="",0,$S85)-IF($T85="",0,$T85))</f>
        <v/>
      </c>
      <c r="V85" s="2" t="n"/>
      <c r="W85" s="3" t="n"/>
    </row>
    <row r="86">
      <c r="A86" s="2" t="n"/>
      <c r="B86" s="3" t="n"/>
      <c r="C86" s="3" t="n"/>
      <c r="D86" s="3" t="n"/>
      <c r="E86" s="3" t="n"/>
      <c r="F86" s="2" t="n"/>
      <c r="G86" s="2" t="n"/>
      <c r="H86" s="31" t="n"/>
      <c r="I86" s="31" t="n"/>
      <c r="J86" s="5">
        <f>IF(OR($H86="",$I86=""),"",$I86-$H86)</f>
        <v/>
      </c>
      <c r="K86" s="6" t="n"/>
      <c r="L86" s="7" t="n"/>
      <c r="M86" s="8">
        <f>IF(OR($J86="",$L86=""),"",$J86*$L86)</f>
        <v/>
      </c>
      <c r="N86" s="7" t="n"/>
      <c r="O86" s="7" t="n"/>
      <c r="P86" s="8">
        <f>IF($M86="","",$M86+IF($N86="",0,$N86)+IF($O86="",0,$O86))</f>
        <v/>
      </c>
      <c r="Q86" s="9" t="n"/>
      <c r="R86" s="8">
        <f>IF(OR($P86="",$Q86=""),"",$P86*$Q86)</f>
        <v/>
      </c>
      <c r="S86" s="7" t="n"/>
      <c r="T86" s="7" t="n"/>
      <c r="U86" s="8">
        <f>IF($P86="","",$P86-IF($R86="",0,$R86)-IF($S86="",0,$S86)-IF($T86="",0,$T86))</f>
        <v/>
      </c>
      <c r="V86" s="2" t="n"/>
      <c r="W86" s="3" t="n"/>
    </row>
    <row r="87">
      <c r="A87" s="2" t="n"/>
      <c r="B87" s="3" t="n"/>
      <c r="C87" s="3" t="n"/>
      <c r="D87" s="3" t="n"/>
      <c r="E87" s="3" t="n"/>
      <c r="F87" s="2" t="n"/>
      <c r="G87" s="2" t="n"/>
      <c r="H87" s="31" t="n"/>
      <c r="I87" s="31" t="n"/>
      <c r="J87" s="10">
        <f>IF(OR($H87="",$I87=""),"",$I87-$H87)</f>
        <v/>
      </c>
      <c r="K87" s="6" t="n"/>
      <c r="L87" s="7" t="n"/>
      <c r="M87" s="11">
        <f>IF(OR($J87="",$L87=""),"",$J87*$L87)</f>
        <v/>
      </c>
      <c r="N87" s="7" t="n"/>
      <c r="O87" s="7" t="n"/>
      <c r="P87" s="11">
        <f>IF($M87="","",$M87+IF($N87="",0,$N87)+IF($O87="",0,$O87))</f>
        <v/>
      </c>
      <c r="Q87" s="9" t="n"/>
      <c r="R87" s="11">
        <f>IF(OR($P87="",$Q87=""),"",$P87*$Q87)</f>
        <v/>
      </c>
      <c r="S87" s="7" t="n"/>
      <c r="T87" s="7" t="n"/>
      <c r="U87" s="11">
        <f>IF($P87="","",$P87-IF($R87="",0,$R87)-IF($S87="",0,$S87)-IF($T87="",0,$T87))</f>
        <v/>
      </c>
      <c r="V87" s="2" t="n"/>
      <c r="W87" s="3" t="n"/>
    </row>
    <row r="88">
      <c r="A88" s="2" t="n"/>
      <c r="B88" s="3" t="n"/>
      <c r="C88" s="3" t="n"/>
      <c r="D88" s="3" t="n"/>
      <c r="E88" s="3" t="n"/>
      <c r="F88" s="2" t="n"/>
      <c r="G88" s="2" t="n"/>
      <c r="H88" s="31" t="n"/>
      <c r="I88" s="31" t="n"/>
      <c r="J88" s="5">
        <f>IF(OR($H88="",$I88=""),"",$I88-$H88)</f>
        <v/>
      </c>
      <c r="K88" s="6" t="n"/>
      <c r="L88" s="7" t="n"/>
      <c r="M88" s="8">
        <f>IF(OR($J88="",$L88=""),"",$J88*$L88)</f>
        <v/>
      </c>
      <c r="N88" s="7" t="n"/>
      <c r="O88" s="7" t="n"/>
      <c r="P88" s="8">
        <f>IF($M88="","",$M88+IF($N88="",0,$N88)+IF($O88="",0,$O88))</f>
        <v/>
      </c>
      <c r="Q88" s="9" t="n"/>
      <c r="R88" s="8">
        <f>IF(OR($P88="",$Q88=""),"",$P88*$Q88)</f>
        <v/>
      </c>
      <c r="S88" s="7" t="n"/>
      <c r="T88" s="7" t="n"/>
      <c r="U88" s="8">
        <f>IF($P88="","",$P88-IF($R88="",0,$R88)-IF($S88="",0,$S88)-IF($T88="",0,$T88))</f>
        <v/>
      </c>
      <c r="V88" s="2" t="n"/>
      <c r="W88" s="3" t="n"/>
    </row>
    <row r="89">
      <c r="A89" s="2" t="n"/>
      <c r="B89" s="3" t="n"/>
      <c r="C89" s="3" t="n"/>
      <c r="D89" s="3" t="n"/>
      <c r="E89" s="3" t="n"/>
      <c r="F89" s="2" t="n"/>
      <c r="G89" s="2" t="n"/>
      <c r="H89" s="31" t="n"/>
      <c r="I89" s="31" t="n"/>
      <c r="J89" s="10">
        <f>IF(OR($H89="",$I89=""),"",$I89-$H89)</f>
        <v/>
      </c>
      <c r="K89" s="6" t="n"/>
      <c r="L89" s="7" t="n"/>
      <c r="M89" s="11">
        <f>IF(OR($J89="",$L89=""),"",$J89*$L89)</f>
        <v/>
      </c>
      <c r="N89" s="7" t="n"/>
      <c r="O89" s="7" t="n"/>
      <c r="P89" s="11">
        <f>IF($M89="","",$M89+IF($N89="",0,$N89)+IF($O89="",0,$O89))</f>
        <v/>
      </c>
      <c r="Q89" s="9" t="n"/>
      <c r="R89" s="11">
        <f>IF(OR($P89="",$Q89=""),"",$P89*$Q89)</f>
        <v/>
      </c>
      <c r="S89" s="7" t="n"/>
      <c r="T89" s="7" t="n"/>
      <c r="U89" s="11">
        <f>IF($P89="","",$P89-IF($R89="",0,$R89)-IF($S89="",0,$S89)-IF($T89="",0,$T89))</f>
        <v/>
      </c>
      <c r="V89" s="2" t="n"/>
      <c r="W89" s="3" t="n"/>
    </row>
    <row r="90">
      <c r="A90" s="2" t="n"/>
      <c r="B90" s="3" t="n"/>
      <c r="C90" s="3" t="n"/>
      <c r="D90" s="3" t="n"/>
      <c r="E90" s="3" t="n"/>
      <c r="F90" s="2" t="n"/>
      <c r="G90" s="2" t="n"/>
      <c r="H90" s="31" t="n"/>
      <c r="I90" s="31" t="n"/>
      <c r="J90" s="5">
        <f>IF(OR($H90="",$I90=""),"",$I90-$H90)</f>
        <v/>
      </c>
      <c r="K90" s="6" t="n"/>
      <c r="L90" s="7" t="n"/>
      <c r="M90" s="8">
        <f>IF(OR($J90="",$L90=""),"",$J90*$L90)</f>
        <v/>
      </c>
      <c r="N90" s="7" t="n"/>
      <c r="O90" s="7" t="n"/>
      <c r="P90" s="8">
        <f>IF($M90="","",$M90+IF($N90="",0,$N90)+IF($O90="",0,$O90))</f>
        <v/>
      </c>
      <c r="Q90" s="9" t="n"/>
      <c r="R90" s="8">
        <f>IF(OR($P90="",$Q90=""),"",$P90*$Q90)</f>
        <v/>
      </c>
      <c r="S90" s="7" t="n"/>
      <c r="T90" s="7" t="n"/>
      <c r="U90" s="8">
        <f>IF($P90="","",$P90-IF($R90="",0,$R90)-IF($S90="",0,$S90)-IF($T90="",0,$T90))</f>
        <v/>
      </c>
      <c r="V90" s="2" t="n"/>
      <c r="W90" s="3" t="n"/>
    </row>
    <row r="91">
      <c r="A91" s="2" t="n"/>
      <c r="B91" s="3" t="n"/>
      <c r="C91" s="3" t="n"/>
      <c r="D91" s="3" t="n"/>
      <c r="E91" s="3" t="n"/>
      <c r="F91" s="2" t="n"/>
      <c r="G91" s="2" t="n"/>
      <c r="H91" s="31" t="n"/>
      <c r="I91" s="31" t="n"/>
      <c r="J91" s="10">
        <f>IF(OR($H91="",$I91=""),"",$I91-$H91)</f>
        <v/>
      </c>
      <c r="K91" s="6" t="n"/>
      <c r="L91" s="7" t="n"/>
      <c r="M91" s="11">
        <f>IF(OR($J91="",$L91=""),"",$J91*$L91)</f>
        <v/>
      </c>
      <c r="N91" s="7" t="n"/>
      <c r="O91" s="7" t="n"/>
      <c r="P91" s="11">
        <f>IF($M91="","",$M91+IF($N91="",0,$N91)+IF($O91="",0,$O91))</f>
        <v/>
      </c>
      <c r="Q91" s="9" t="n"/>
      <c r="R91" s="11">
        <f>IF(OR($P91="",$Q91=""),"",$P91*$Q91)</f>
        <v/>
      </c>
      <c r="S91" s="7" t="n"/>
      <c r="T91" s="7" t="n"/>
      <c r="U91" s="11">
        <f>IF($P91="","",$P91-IF($R91="",0,$R91)-IF($S91="",0,$S91)-IF($T91="",0,$T91))</f>
        <v/>
      </c>
      <c r="V91" s="2" t="n"/>
      <c r="W91" s="3" t="n"/>
    </row>
    <row r="92">
      <c r="A92" s="2" t="n"/>
      <c r="B92" s="3" t="n"/>
      <c r="C92" s="3" t="n"/>
      <c r="D92" s="3" t="n"/>
      <c r="E92" s="3" t="n"/>
      <c r="F92" s="2" t="n"/>
      <c r="G92" s="2" t="n"/>
      <c r="H92" s="31" t="n"/>
      <c r="I92" s="31" t="n"/>
      <c r="J92" s="5">
        <f>IF(OR($H92="",$I92=""),"",$I92-$H92)</f>
        <v/>
      </c>
      <c r="K92" s="6" t="n"/>
      <c r="L92" s="7" t="n"/>
      <c r="M92" s="8">
        <f>IF(OR($J92="",$L92=""),"",$J92*$L92)</f>
        <v/>
      </c>
      <c r="N92" s="7" t="n"/>
      <c r="O92" s="7" t="n"/>
      <c r="P92" s="8">
        <f>IF($M92="","",$M92+IF($N92="",0,$N92)+IF($O92="",0,$O92))</f>
        <v/>
      </c>
      <c r="Q92" s="9" t="n"/>
      <c r="R92" s="8">
        <f>IF(OR($P92="",$Q92=""),"",$P92*$Q92)</f>
        <v/>
      </c>
      <c r="S92" s="7" t="n"/>
      <c r="T92" s="7" t="n"/>
      <c r="U92" s="8">
        <f>IF($P92="","",$P92-IF($R92="",0,$R92)-IF($S92="",0,$S92)-IF($T92="",0,$T92))</f>
        <v/>
      </c>
      <c r="V92" s="2" t="n"/>
      <c r="W92" s="3" t="n"/>
    </row>
    <row r="93">
      <c r="A93" s="2" t="n"/>
      <c r="B93" s="3" t="n"/>
      <c r="C93" s="3" t="n"/>
      <c r="D93" s="3" t="n"/>
      <c r="E93" s="3" t="n"/>
      <c r="F93" s="2" t="n"/>
      <c r="G93" s="2" t="n"/>
      <c r="H93" s="31" t="n"/>
      <c r="I93" s="31" t="n"/>
      <c r="J93" s="10">
        <f>IF(OR($H93="",$I93=""),"",$I93-$H93)</f>
        <v/>
      </c>
      <c r="K93" s="6" t="n"/>
      <c r="L93" s="7" t="n"/>
      <c r="M93" s="11">
        <f>IF(OR($J93="",$L93=""),"",$J93*$L93)</f>
        <v/>
      </c>
      <c r="N93" s="7" t="n"/>
      <c r="O93" s="7" t="n"/>
      <c r="P93" s="11">
        <f>IF($M93="","",$M93+IF($N93="",0,$N93)+IF($O93="",0,$O93))</f>
        <v/>
      </c>
      <c r="Q93" s="9" t="n"/>
      <c r="R93" s="11">
        <f>IF(OR($P93="",$Q93=""),"",$P93*$Q93)</f>
        <v/>
      </c>
      <c r="S93" s="7" t="n"/>
      <c r="T93" s="7" t="n"/>
      <c r="U93" s="11">
        <f>IF($P93="","",$P93-IF($R93="",0,$R93)-IF($S93="",0,$S93)-IF($T93="",0,$T93))</f>
        <v/>
      </c>
      <c r="V93" s="2" t="n"/>
      <c r="W93" s="3" t="n"/>
    </row>
    <row r="94">
      <c r="A94" s="2" t="n"/>
      <c r="B94" s="3" t="n"/>
      <c r="C94" s="3" t="n"/>
      <c r="D94" s="3" t="n"/>
      <c r="E94" s="3" t="n"/>
      <c r="F94" s="2" t="n"/>
      <c r="G94" s="2" t="n"/>
      <c r="H94" s="31" t="n"/>
      <c r="I94" s="31" t="n"/>
      <c r="J94" s="5">
        <f>IF(OR($H94="",$I94=""),"",$I94-$H94)</f>
        <v/>
      </c>
      <c r="K94" s="6" t="n"/>
      <c r="L94" s="7" t="n"/>
      <c r="M94" s="8">
        <f>IF(OR($J94="",$L94=""),"",$J94*$L94)</f>
        <v/>
      </c>
      <c r="N94" s="7" t="n"/>
      <c r="O94" s="7" t="n"/>
      <c r="P94" s="8">
        <f>IF($M94="","",$M94+IF($N94="",0,$N94)+IF($O94="",0,$O94))</f>
        <v/>
      </c>
      <c r="Q94" s="9" t="n"/>
      <c r="R94" s="8">
        <f>IF(OR($P94="",$Q94=""),"",$P94*$Q94)</f>
        <v/>
      </c>
      <c r="S94" s="7" t="n"/>
      <c r="T94" s="7" t="n"/>
      <c r="U94" s="8">
        <f>IF($P94="","",$P94-IF($R94="",0,$R94)-IF($S94="",0,$S94)-IF($T94="",0,$T94))</f>
        <v/>
      </c>
      <c r="V94" s="2" t="n"/>
      <c r="W94" s="3" t="n"/>
    </row>
    <row r="95">
      <c r="A95" s="2" t="n"/>
      <c r="B95" s="3" t="n"/>
      <c r="C95" s="3" t="n"/>
      <c r="D95" s="3" t="n"/>
      <c r="E95" s="3" t="n"/>
      <c r="F95" s="2" t="n"/>
      <c r="G95" s="2" t="n"/>
      <c r="H95" s="31" t="n"/>
      <c r="I95" s="31" t="n"/>
      <c r="J95" s="10">
        <f>IF(OR($H95="",$I95=""),"",$I95-$H95)</f>
        <v/>
      </c>
      <c r="K95" s="6" t="n"/>
      <c r="L95" s="7" t="n"/>
      <c r="M95" s="11">
        <f>IF(OR($J95="",$L95=""),"",$J95*$L95)</f>
        <v/>
      </c>
      <c r="N95" s="7" t="n"/>
      <c r="O95" s="7" t="n"/>
      <c r="P95" s="11">
        <f>IF($M95="","",$M95+IF($N95="",0,$N95)+IF($O95="",0,$O95))</f>
        <v/>
      </c>
      <c r="Q95" s="9" t="n"/>
      <c r="R95" s="11">
        <f>IF(OR($P95="",$Q95=""),"",$P95*$Q95)</f>
        <v/>
      </c>
      <c r="S95" s="7" t="n"/>
      <c r="T95" s="7" t="n"/>
      <c r="U95" s="11">
        <f>IF($P95="","",$P95-IF($R95="",0,$R95)-IF($S95="",0,$S95)-IF($T95="",0,$T95))</f>
        <v/>
      </c>
      <c r="V95" s="2" t="n"/>
      <c r="W95" s="3" t="n"/>
    </row>
    <row r="96">
      <c r="A96" s="2" t="n"/>
      <c r="B96" s="3" t="n"/>
      <c r="C96" s="3" t="n"/>
      <c r="D96" s="3" t="n"/>
      <c r="E96" s="3" t="n"/>
      <c r="F96" s="2" t="n"/>
      <c r="G96" s="2" t="n"/>
      <c r="H96" s="31" t="n"/>
      <c r="I96" s="31" t="n"/>
      <c r="J96" s="5">
        <f>IF(OR($H96="",$I96=""),"",$I96-$H96)</f>
        <v/>
      </c>
      <c r="K96" s="6" t="n"/>
      <c r="L96" s="7" t="n"/>
      <c r="M96" s="8">
        <f>IF(OR($J96="",$L96=""),"",$J96*$L96)</f>
        <v/>
      </c>
      <c r="N96" s="7" t="n"/>
      <c r="O96" s="7" t="n"/>
      <c r="P96" s="8">
        <f>IF($M96="","",$M96+IF($N96="",0,$N96)+IF($O96="",0,$O96))</f>
        <v/>
      </c>
      <c r="Q96" s="9" t="n"/>
      <c r="R96" s="8">
        <f>IF(OR($P96="",$Q96=""),"",$P96*$Q96)</f>
        <v/>
      </c>
      <c r="S96" s="7" t="n"/>
      <c r="T96" s="7" t="n"/>
      <c r="U96" s="8">
        <f>IF($P96="","",$P96-IF($R96="",0,$R96)-IF($S96="",0,$S96)-IF($T96="",0,$T96))</f>
        <v/>
      </c>
      <c r="V96" s="2" t="n"/>
      <c r="W96" s="3" t="n"/>
    </row>
    <row r="97">
      <c r="A97" s="2" t="n"/>
      <c r="B97" s="3" t="n"/>
      <c r="C97" s="3" t="n"/>
      <c r="D97" s="3" t="n"/>
      <c r="E97" s="3" t="n"/>
      <c r="F97" s="2" t="n"/>
      <c r="G97" s="2" t="n"/>
      <c r="H97" s="31" t="n"/>
      <c r="I97" s="31" t="n"/>
      <c r="J97" s="10">
        <f>IF(OR($H97="",$I97=""),"",$I97-$H97)</f>
        <v/>
      </c>
      <c r="K97" s="6" t="n"/>
      <c r="L97" s="7" t="n"/>
      <c r="M97" s="11">
        <f>IF(OR($J97="",$L97=""),"",$J97*$L97)</f>
        <v/>
      </c>
      <c r="N97" s="7" t="n"/>
      <c r="O97" s="7" t="n"/>
      <c r="P97" s="11">
        <f>IF($M97="","",$M97+IF($N97="",0,$N97)+IF($O97="",0,$O97))</f>
        <v/>
      </c>
      <c r="Q97" s="9" t="n"/>
      <c r="R97" s="11">
        <f>IF(OR($P97="",$Q97=""),"",$P97*$Q97)</f>
        <v/>
      </c>
      <c r="S97" s="7" t="n"/>
      <c r="T97" s="7" t="n"/>
      <c r="U97" s="11">
        <f>IF($P97="","",$P97-IF($R97="",0,$R97)-IF($S97="",0,$S97)-IF($T97="",0,$T97))</f>
        <v/>
      </c>
      <c r="V97" s="2" t="n"/>
      <c r="W97" s="3" t="n"/>
    </row>
    <row r="98">
      <c r="A98" s="2" t="n"/>
      <c r="B98" s="3" t="n"/>
      <c r="C98" s="3" t="n"/>
      <c r="D98" s="3" t="n"/>
      <c r="E98" s="3" t="n"/>
      <c r="F98" s="2" t="n"/>
      <c r="G98" s="2" t="n"/>
      <c r="H98" s="31" t="n"/>
      <c r="I98" s="31" t="n"/>
      <c r="J98" s="5">
        <f>IF(OR($H98="",$I98=""),"",$I98-$H98)</f>
        <v/>
      </c>
      <c r="K98" s="6" t="n"/>
      <c r="L98" s="7" t="n"/>
      <c r="M98" s="8">
        <f>IF(OR($J98="",$L98=""),"",$J98*$L98)</f>
        <v/>
      </c>
      <c r="N98" s="7" t="n"/>
      <c r="O98" s="7" t="n"/>
      <c r="P98" s="8">
        <f>IF($M98="","",$M98+IF($N98="",0,$N98)+IF($O98="",0,$O98))</f>
        <v/>
      </c>
      <c r="Q98" s="9" t="n"/>
      <c r="R98" s="8">
        <f>IF(OR($P98="",$Q98=""),"",$P98*$Q98)</f>
        <v/>
      </c>
      <c r="S98" s="7" t="n"/>
      <c r="T98" s="7" t="n"/>
      <c r="U98" s="8">
        <f>IF($P98="","",$P98-IF($R98="",0,$R98)-IF($S98="",0,$S98)-IF($T98="",0,$T98))</f>
        <v/>
      </c>
      <c r="V98" s="2" t="n"/>
      <c r="W98" s="3" t="n"/>
    </row>
    <row r="99">
      <c r="A99" s="2" t="n"/>
      <c r="B99" s="3" t="n"/>
      <c r="C99" s="3" t="n"/>
      <c r="D99" s="3" t="n"/>
      <c r="E99" s="3" t="n"/>
      <c r="F99" s="2" t="n"/>
      <c r="G99" s="2" t="n"/>
      <c r="H99" s="31" t="n"/>
      <c r="I99" s="31" t="n"/>
      <c r="J99" s="10">
        <f>IF(OR($H99="",$I99=""),"",$I99-$H99)</f>
        <v/>
      </c>
      <c r="K99" s="6" t="n"/>
      <c r="L99" s="7" t="n"/>
      <c r="M99" s="11">
        <f>IF(OR($J99="",$L99=""),"",$J99*$L99)</f>
        <v/>
      </c>
      <c r="N99" s="7" t="n"/>
      <c r="O99" s="7" t="n"/>
      <c r="P99" s="11">
        <f>IF($M99="","",$M99+IF($N99="",0,$N99)+IF($O99="",0,$O99))</f>
        <v/>
      </c>
      <c r="Q99" s="9" t="n"/>
      <c r="R99" s="11">
        <f>IF(OR($P99="",$Q99=""),"",$P99*$Q99)</f>
        <v/>
      </c>
      <c r="S99" s="7" t="n"/>
      <c r="T99" s="7" t="n"/>
      <c r="U99" s="11">
        <f>IF($P99="","",$P99-IF($R99="",0,$R99)-IF($S99="",0,$S99)-IF($T99="",0,$T99))</f>
        <v/>
      </c>
      <c r="V99" s="2" t="n"/>
      <c r="W99" s="3" t="n"/>
    </row>
    <row r="100">
      <c r="A100" s="2" t="n"/>
      <c r="B100" s="3" t="n"/>
      <c r="C100" s="3" t="n"/>
      <c r="D100" s="3" t="n"/>
      <c r="E100" s="3" t="n"/>
      <c r="F100" s="2" t="n"/>
      <c r="G100" s="2" t="n"/>
      <c r="H100" s="31" t="n"/>
      <c r="I100" s="31" t="n"/>
      <c r="J100" s="5">
        <f>IF(OR($H100="",$I100=""),"",$I100-$H100)</f>
        <v/>
      </c>
      <c r="K100" s="6" t="n"/>
      <c r="L100" s="7" t="n"/>
      <c r="M100" s="8">
        <f>IF(OR($J100="",$L100=""),"",$J100*$L100)</f>
        <v/>
      </c>
      <c r="N100" s="7" t="n"/>
      <c r="O100" s="7" t="n"/>
      <c r="P100" s="8">
        <f>IF($M100="","",$M100+IF($N100="",0,$N100)+IF($O100="",0,$O100))</f>
        <v/>
      </c>
      <c r="Q100" s="9" t="n"/>
      <c r="R100" s="8">
        <f>IF(OR($P100="",$Q100=""),"",$P100*$Q100)</f>
        <v/>
      </c>
      <c r="S100" s="7" t="n"/>
      <c r="T100" s="7" t="n"/>
      <c r="U100" s="8">
        <f>IF($P100="","",$P100-IF($R100="",0,$R100)-IF($S100="",0,$S100)-IF($T100="",0,$T100))</f>
        <v/>
      </c>
      <c r="V100" s="2" t="n"/>
      <c r="W100" s="3" t="n"/>
    </row>
    <row r="101">
      <c r="A101" s="2" t="n"/>
      <c r="B101" s="3" t="n"/>
      <c r="C101" s="3" t="n"/>
      <c r="D101" s="3" t="n"/>
      <c r="E101" s="3" t="n"/>
      <c r="F101" s="2" t="n"/>
      <c r="G101" s="2" t="n"/>
      <c r="H101" s="31" t="n"/>
      <c r="I101" s="31" t="n"/>
      <c r="J101" s="10">
        <f>IF(OR($H101="",$I101=""),"",$I101-$H101)</f>
        <v/>
      </c>
      <c r="K101" s="6" t="n"/>
      <c r="L101" s="7" t="n"/>
      <c r="M101" s="11">
        <f>IF(OR($J101="",$L101=""),"",$J101*$L101)</f>
        <v/>
      </c>
      <c r="N101" s="7" t="n"/>
      <c r="O101" s="7" t="n"/>
      <c r="P101" s="11">
        <f>IF($M101="","",$M101+IF($N101="",0,$N101)+IF($O101="",0,$O101))</f>
        <v/>
      </c>
      <c r="Q101" s="9" t="n"/>
      <c r="R101" s="11">
        <f>IF(OR($P101="",$Q101=""),"",$P101*$Q101)</f>
        <v/>
      </c>
      <c r="S101" s="7" t="n"/>
      <c r="T101" s="7" t="n"/>
      <c r="U101" s="11">
        <f>IF($P101="","",$P101-IF($R101="",0,$R101)-IF($S101="",0,$S101)-IF($T101="",0,$T101))</f>
        <v/>
      </c>
      <c r="V101" s="2" t="n"/>
      <c r="W101" s="3" t="n"/>
    </row>
  </sheetData>
  <autoFilter ref="A1:W101"/>
  <conditionalFormatting sqref="U2:U101">
    <cfRule type="expression" priority="1" dxfId="0">
      <formula>$U2&gt;0</formula>
    </cfRule>
    <cfRule type="expression" priority="2" dxfId="1">
      <formula>$U2&lt;0</formula>
    </cfRule>
  </conditionalFormatting>
  <dataValidations count="2">
    <dataValidation sqref="G2:G101" showErrorMessage="1" showInputMessage="1" allowBlank="1" type="list">
      <formula1>"Airbnb,Booking,Vrbo,Directa"</formula1>
    </dataValidation>
    <dataValidation sqref="V2:V101" showErrorMessage="1" showInputMessage="1" allowBlank="1" type="list">
      <formula1>"Confirmada,Finalizada,Cancelada"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3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7" customWidth="1" min="2" max="2"/>
    <col width="17" customWidth="1" min="3" max="3"/>
    <col width="13" customWidth="1" min="4" max="4"/>
    <col width="13" customWidth="1" min="5" max="5"/>
    <col width="19" customWidth="1" min="6" max="6"/>
    <col width="19" customWidth="1" min="7" max="7"/>
    <col width="19" customWidth="1" min="8" max="8"/>
    <col width="4" customWidth="1" min="9" max="9"/>
    <col width="26" customWidth="1" min="10" max="10"/>
    <col width="34" customWidth="1" min="11" max="11"/>
    <col width="18" customWidth="1" min="12" max="12"/>
    <col width="19" customWidth="1" min="13" max="13"/>
    <col width="4" customWidth="1" min="14" max="14"/>
    <col width="4" customWidth="1" min="15" max="15"/>
    <col width="4" customWidth="1" min="16" max="16"/>
    <col width="4" customWidth="1" min="17" max="17"/>
    <col width="4" customWidth="1" min="18" max="18"/>
    <col width="4" customWidth="1" min="19" max="19"/>
    <col width="4" customWidth="1" min="20" max="20"/>
    <col width="4" customWidth="1" min="21" max="21"/>
  </cols>
  <sheetData>
    <row r="1" ht="30" customHeight="1">
      <c r="A1" s="12" t="inlineStr">
        <is>
          <t>Resumen de alquiler turístico 2026</t>
        </is>
      </c>
      <c r="B1" s="29" t="n"/>
      <c r="C1" s="29" t="n"/>
      <c r="D1" s="29" t="n"/>
      <c r="E1" s="29" t="n"/>
      <c r="F1" s="29" t="n"/>
      <c r="G1" s="29" t="n"/>
      <c r="H1" s="30" t="n"/>
    </row>
    <row r="2"/>
    <row r="3">
      <c r="A3" s="13" t="inlineStr">
        <is>
          <t>Indicador</t>
        </is>
      </c>
      <c r="B3" s="13" t="inlineStr">
        <is>
          <t>Valor</t>
        </is>
      </c>
    </row>
    <row r="4">
      <c r="A4" s="14" t="inlineStr">
        <is>
          <t>Reservas contabilizadas</t>
        </is>
      </c>
      <c r="B4" s="10">
        <f>COUNTIF('Reservas'!$V$2:$V$101,"Finalizada")+COUNTIF('Reservas'!$V$2:$V$101,"Confirmada")</f>
        <v/>
      </c>
    </row>
    <row r="5">
      <c r="A5" s="14" t="inlineStr">
        <is>
          <t>Noches reservadas</t>
        </is>
      </c>
      <c r="B5" s="10">
        <f>SUMIFS('Reservas'!$J$2:$J$101,'Reservas'!$V$2:$V$101,"Finalizada")+SUMIFS('Reservas'!$J$2:$J$101,'Reservas'!$V$2:$V$101,"Confirmada")</f>
        <v/>
      </c>
    </row>
    <row r="6">
      <c r="A6" s="14" t="inlineStr">
        <is>
          <t>Ingresos brutos</t>
        </is>
      </c>
      <c r="B6" s="11">
        <f>SUMIFS('Reservas'!$P$2:$P$101,'Reservas'!$V$2:$V$101,"Finalizada")+SUMIFS('Reservas'!$P$2:$P$101,'Reservas'!$V$2:$V$101,"Confirmada")</f>
        <v/>
      </c>
    </row>
    <row r="7">
      <c r="A7" s="14" t="inlineStr">
        <is>
          <t>Comisiones de plataformas</t>
        </is>
      </c>
      <c r="B7" s="11">
        <f>SUMIFS('Reservas'!$R$2:$R$101,'Reservas'!$V$2:$V$101,"Finalizada")+SUMIFS('Reservas'!$R$2:$R$101,'Reservas'!$V$2:$V$101,"Confirmada")</f>
        <v/>
      </c>
    </row>
    <row r="8">
      <c r="A8" s="14" t="inlineStr">
        <is>
          <t>Gastos de limpieza y otros</t>
        </is>
      </c>
      <c r="B8" s="11">
        <f>SUM(SUMIFS('Reservas'!$S$2:$S$101,'Reservas'!$V$2:$V$101,"Finalizada"),SUMIFS('Reservas'!$S$2:$S$101,'Reservas'!$V$2:$V$101,"Confirmada"),SUMIFS('Reservas'!$T$2:$T$101,'Reservas'!$V$2:$V$101,"Finalizada"),SUMIFS('Reservas'!$T$2:$T$101,'Reservas'!$V$2:$V$101,"Confirmada"))</f>
        <v/>
      </c>
    </row>
    <row r="9">
      <c r="A9" s="14" t="inlineStr">
        <is>
          <t>Ingresos netos</t>
        </is>
      </c>
      <c r="B9" s="11">
        <f>SUMIFS('Reservas'!$U$2:$U$101,'Reservas'!$V$2:$V$101,"Finalizada")+SUMIFS('Reservas'!$U$2:$U$101,'Reservas'!$V$2:$V$101,"Confirmada")</f>
        <v/>
      </c>
    </row>
    <row r="10">
      <c r="A10" s="14" t="inlineStr">
        <is>
          <t>Precio medio por noche</t>
        </is>
      </c>
      <c r="B10" s="11">
        <f>IFERROR(AVERAGE('Reservas'!$L$2:$L$101),0)</f>
        <v/>
      </c>
    </row>
    <row r="11">
      <c r="A11" s="14" t="inlineStr">
        <is>
          <t>Ocupación estimada</t>
        </is>
      </c>
      <c r="B11" s="15">
        <f>IFERROR($B$5/365,0)</f>
        <v/>
      </c>
    </row>
    <row r="12">
      <c r="A12" s="14" t="inlineStr">
        <is>
          <t>Margen neto</t>
        </is>
      </c>
      <c r="B12" s="15">
        <f>IF($B$6=0,0,$B$9/$B$6)</f>
        <v/>
      </c>
    </row>
    <row r="13"/>
    <row r="14"/>
    <row r="15">
      <c r="A15" s="13" t="inlineStr">
        <is>
          <t>Mes</t>
        </is>
      </c>
      <c r="B15" s="13" t="inlineStr">
        <is>
          <t>Inicio de mes</t>
        </is>
      </c>
      <c r="C15" s="13" t="inlineStr">
        <is>
          <t>Fin de mes</t>
        </is>
      </c>
      <c r="D15" s="13" t="inlineStr">
        <is>
          <t>Reservas</t>
        </is>
      </c>
      <c r="E15" s="13" t="inlineStr">
        <is>
          <t>Noches</t>
        </is>
      </c>
      <c r="F15" s="13" t="inlineStr">
        <is>
          <t>Ingresos brutos</t>
        </is>
      </c>
      <c r="G15" s="13" t="inlineStr">
        <is>
          <t>Ingresos netos</t>
        </is>
      </c>
      <c r="H15" s="13" t="inlineStr">
        <is>
          <t>Ocupación mensual</t>
        </is>
      </c>
      <c r="J15" s="13" t="inlineStr">
        <is>
          <t>Canal</t>
        </is>
      </c>
      <c r="K15" s="13" t="inlineStr">
        <is>
          <t>Ingresos brutos</t>
        </is>
      </c>
    </row>
    <row r="16">
      <c r="A16" s="16" t="inlineStr">
        <is>
          <t>Enero</t>
        </is>
      </c>
      <c r="B16" s="32" t="n">
        <v>46023</v>
      </c>
      <c r="C16" s="32" t="n">
        <v>46053</v>
      </c>
      <c r="D16" s="18">
        <f>COUNTIFS('Reservas'!$H$2:$H$101,"&gt;="&amp;$B16,'Reservas'!$H$2:$H$101,"&lt;="&amp;$C16,'Reservas'!$V$2:$V$101,"Finalizada")+COUNTIFS('Reservas'!$H$2:$H$101,"&gt;="&amp;$B16,'Reservas'!$H$2:$H$101,"&lt;="&amp;$C16,'Reservas'!$V$2:$V$101,"Confirmada")</f>
        <v/>
      </c>
      <c r="E16" s="18">
        <f>SUMIFS('Reservas'!$J$2:$J$101,'Reservas'!$H$2:$H$101,"&gt;="&amp;$B16,'Reservas'!$H$2:$H$101,"&lt;="&amp;$C16,'Reservas'!$V$2:$V$101,"Finalizada")+SUMIFS('Reservas'!$J$2:$J$101,'Reservas'!$H$2:$H$101,"&gt;="&amp;$B16,'Reservas'!$H$2:$H$101,"&lt;="&amp;$C16,'Reservas'!$V$2:$V$101,"Confirmada")</f>
        <v/>
      </c>
      <c r="F16" s="8">
        <f>SUMIFS('Reservas'!$P$2:$P$101,'Reservas'!$H$2:$H$101,"&gt;="&amp;$B16,'Reservas'!$H$2:$H$101,"&lt;="&amp;$C16,'Reservas'!$V$2:$V$101,"Finalizada")+SUMIFS('Reservas'!$P$2:$P$101,'Reservas'!$H$2:$H$101,"&gt;="&amp;$B16,'Reservas'!$H$2:$H$101,"&lt;="&amp;$C16,'Reservas'!$V$2:$V$101,"Confirmada")</f>
        <v/>
      </c>
      <c r="G16" s="8">
        <f>SUMIFS('Reservas'!$U$2:$U$101,'Reservas'!$H$2:$H$101,"&gt;="&amp;$B16,'Reservas'!$H$2:$H$101,"&lt;="&amp;$C16,'Reservas'!$V$2:$V$101,"Finalizada")+SUMIFS('Reservas'!$U$2:$U$101,'Reservas'!$H$2:$H$101,"&gt;="&amp;$B16,'Reservas'!$H$2:$H$101,"&lt;="&amp;$C16,'Reservas'!$V$2:$V$101,"Confirmada")</f>
        <v/>
      </c>
      <c r="H16" s="19">
        <f>IFERROR($E16/($C16-$B16+1),0)</f>
        <v/>
      </c>
      <c r="J16" s="20" t="inlineStr">
        <is>
          <t>Airbnb</t>
        </is>
      </c>
      <c r="K16" s="8">
        <f>SUMIFS('Reservas'!$P$2:$P$101,'Reservas'!$G$2:$G$101,$J16,'Reservas'!$V$2:$V$101,"Finalizada")+SUMIFS('Reservas'!$P$2:$P$101,'Reservas'!$G$2:$G$101,$J16,'Reservas'!$V$2:$V$101,"Confirmada")</f>
        <v/>
      </c>
    </row>
    <row r="17">
      <c r="A17" s="21" t="inlineStr">
        <is>
          <t>Febrero</t>
        </is>
      </c>
      <c r="B17" s="33" t="n">
        <v>46054</v>
      </c>
      <c r="C17" s="33" t="n">
        <v>46081</v>
      </c>
      <c r="D17" s="23">
        <f>COUNTIFS('Reservas'!$H$2:$H$101,"&gt;="&amp;$B17,'Reservas'!$H$2:$H$101,"&lt;="&amp;$C17,'Reservas'!$V$2:$V$101,"Finalizada")+COUNTIFS('Reservas'!$H$2:$H$101,"&gt;="&amp;$B17,'Reservas'!$H$2:$H$101,"&lt;="&amp;$C17,'Reservas'!$V$2:$V$101,"Confirmada")</f>
        <v/>
      </c>
      <c r="E17" s="23">
        <f>SUMIFS('Reservas'!$J$2:$J$101,'Reservas'!$H$2:$H$101,"&gt;="&amp;$B17,'Reservas'!$H$2:$H$101,"&lt;="&amp;$C17,'Reservas'!$V$2:$V$101,"Finalizada")+SUMIFS('Reservas'!$J$2:$J$101,'Reservas'!$H$2:$H$101,"&gt;="&amp;$B17,'Reservas'!$H$2:$H$101,"&lt;="&amp;$C17,'Reservas'!$V$2:$V$101,"Confirmada")</f>
        <v/>
      </c>
      <c r="F17" s="11">
        <f>SUMIFS('Reservas'!$P$2:$P$101,'Reservas'!$H$2:$H$101,"&gt;="&amp;$B17,'Reservas'!$H$2:$H$101,"&lt;="&amp;$C17,'Reservas'!$V$2:$V$101,"Finalizada")+SUMIFS('Reservas'!$P$2:$P$101,'Reservas'!$H$2:$H$101,"&gt;="&amp;$B17,'Reservas'!$H$2:$H$101,"&lt;="&amp;$C17,'Reservas'!$V$2:$V$101,"Confirmada")</f>
        <v/>
      </c>
      <c r="G17" s="11">
        <f>SUMIFS('Reservas'!$U$2:$U$101,'Reservas'!$H$2:$H$101,"&gt;="&amp;$B17,'Reservas'!$H$2:$H$101,"&lt;="&amp;$C17,'Reservas'!$V$2:$V$101,"Finalizada")+SUMIFS('Reservas'!$U$2:$U$101,'Reservas'!$H$2:$H$101,"&gt;="&amp;$B17,'Reservas'!$H$2:$H$101,"&lt;="&amp;$C17,'Reservas'!$V$2:$V$101,"Confirmada")</f>
        <v/>
      </c>
      <c r="H17" s="24">
        <f>IFERROR($E17/($C17-$B17+1),0)</f>
        <v/>
      </c>
      <c r="J17" s="25" t="inlineStr">
        <is>
          <t>Booking</t>
        </is>
      </c>
      <c r="K17" s="11">
        <f>SUMIFS('Reservas'!$P$2:$P$101,'Reservas'!$G$2:$G$101,$J17,'Reservas'!$V$2:$V$101,"Finalizada")+SUMIFS('Reservas'!$P$2:$P$101,'Reservas'!$G$2:$G$101,$J17,'Reservas'!$V$2:$V$101,"Confirmada")</f>
        <v/>
      </c>
    </row>
    <row r="18">
      <c r="A18" s="16" t="inlineStr">
        <is>
          <t>Marzo</t>
        </is>
      </c>
      <c r="B18" s="32" t="n">
        <v>46082</v>
      </c>
      <c r="C18" s="32" t="n">
        <v>46112</v>
      </c>
      <c r="D18" s="18">
        <f>COUNTIFS('Reservas'!$H$2:$H$101,"&gt;="&amp;$B18,'Reservas'!$H$2:$H$101,"&lt;="&amp;$C18,'Reservas'!$V$2:$V$101,"Finalizada")+COUNTIFS('Reservas'!$H$2:$H$101,"&gt;="&amp;$B18,'Reservas'!$H$2:$H$101,"&lt;="&amp;$C18,'Reservas'!$V$2:$V$101,"Confirmada")</f>
        <v/>
      </c>
      <c r="E18" s="18">
        <f>SUMIFS('Reservas'!$J$2:$J$101,'Reservas'!$H$2:$H$101,"&gt;="&amp;$B18,'Reservas'!$H$2:$H$101,"&lt;="&amp;$C18,'Reservas'!$V$2:$V$101,"Finalizada")+SUMIFS('Reservas'!$J$2:$J$101,'Reservas'!$H$2:$H$101,"&gt;="&amp;$B18,'Reservas'!$H$2:$H$101,"&lt;="&amp;$C18,'Reservas'!$V$2:$V$101,"Confirmada")</f>
        <v/>
      </c>
      <c r="F18" s="8">
        <f>SUMIFS('Reservas'!$P$2:$P$101,'Reservas'!$H$2:$H$101,"&gt;="&amp;$B18,'Reservas'!$H$2:$H$101,"&lt;="&amp;$C18,'Reservas'!$V$2:$V$101,"Finalizada")+SUMIFS('Reservas'!$P$2:$P$101,'Reservas'!$H$2:$H$101,"&gt;="&amp;$B18,'Reservas'!$H$2:$H$101,"&lt;="&amp;$C18,'Reservas'!$V$2:$V$101,"Confirmada")</f>
        <v/>
      </c>
      <c r="G18" s="8">
        <f>SUMIFS('Reservas'!$U$2:$U$101,'Reservas'!$H$2:$H$101,"&gt;="&amp;$B18,'Reservas'!$H$2:$H$101,"&lt;="&amp;$C18,'Reservas'!$V$2:$V$101,"Finalizada")+SUMIFS('Reservas'!$U$2:$U$101,'Reservas'!$H$2:$H$101,"&gt;="&amp;$B18,'Reservas'!$H$2:$H$101,"&lt;="&amp;$C18,'Reservas'!$V$2:$V$101,"Confirmada")</f>
        <v/>
      </c>
      <c r="H18" s="19">
        <f>IFERROR($E18/($C18-$B18+1),0)</f>
        <v/>
      </c>
      <c r="J18" s="20" t="inlineStr">
        <is>
          <t>Vrbo</t>
        </is>
      </c>
      <c r="K18" s="8">
        <f>SUMIFS('Reservas'!$P$2:$P$101,'Reservas'!$G$2:$G$101,$J18,'Reservas'!$V$2:$V$101,"Finalizada")+SUMIFS('Reservas'!$P$2:$P$101,'Reservas'!$G$2:$G$101,$J18,'Reservas'!$V$2:$V$101,"Confirmada")</f>
        <v/>
      </c>
    </row>
    <row r="19">
      <c r="A19" s="21" t="inlineStr">
        <is>
          <t>Abril</t>
        </is>
      </c>
      <c r="B19" s="33" t="n">
        <v>46113</v>
      </c>
      <c r="C19" s="33" t="n">
        <v>46142</v>
      </c>
      <c r="D19" s="23">
        <f>COUNTIFS('Reservas'!$H$2:$H$101,"&gt;="&amp;$B19,'Reservas'!$H$2:$H$101,"&lt;="&amp;$C19,'Reservas'!$V$2:$V$101,"Finalizada")+COUNTIFS('Reservas'!$H$2:$H$101,"&gt;="&amp;$B19,'Reservas'!$H$2:$H$101,"&lt;="&amp;$C19,'Reservas'!$V$2:$V$101,"Confirmada")</f>
        <v/>
      </c>
      <c r="E19" s="23">
        <f>SUMIFS('Reservas'!$J$2:$J$101,'Reservas'!$H$2:$H$101,"&gt;="&amp;$B19,'Reservas'!$H$2:$H$101,"&lt;="&amp;$C19,'Reservas'!$V$2:$V$101,"Finalizada")+SUMIFS('Reservas'!$J$2:$J$101,'Reservas'!$H$2:$H$101,"&gt;="&amp;$B19,'Reservas'!$H$2:$H$101,"&lt;="&amp;$C19,'Reservas'!$V$2:$V$101,"Confirmada")</f>
        <v/>
      </c>
      <c r="F19" s="11">
        <f>SUMIFS('Reservas'!$P$2:$P$101,'Reservas'!$H$2:$H$101,"&gt;="&amp;$B19,'Reservas'!$H$2:$H$101,"&lt;="&amp;$C19,'Reservas'!$V$2:$V$101,"Finalizada")+SUMIFS('Reservas'!$P$2:$P$101,'Reservas'!$H$2:$H$101,"&gt;="&amp;$B19,'Reservas'!$H$2:$H$101,"&lt;="&amp;$C19,'Reservas'!$V$2:$V$101,"Confirmada")</f>
        <v/>
      </c>
      <c r="G19" s="11">
        <f>SUMIFS('Reservas'!$U$2:$U$101,'Reservas'!$H$2:$H$101,"&gt;="&amp;$B19,'Reservas'!$H$2:$H$101,"&lt;="&amp;$C19,'Reservas'!$V$2:$V$101,"Finalizada")+SUMIFS('Reservas'!$U$2:$U$101,'Reservas'!$H$2:$H$101,"&gt;="&amp;$B19,'Reservas'!$H$2:$H$101,"&lt;="&amp;$C19,'Reservas'!$V$2:$V$101,"Confirmada")</f>
        <v/>
      </c>
      <c r="H19" s="24">
        <f>IFERROR($E19/($C19-$B19+1),0)</f>
        <v/>
      </c>
      <c r="J19" s="25" t="inlineStr">
        <is>
          <t>Directa</t>
        </is>
      </c>
      <c r="K19" s="11">
        <f>SUMIFS('Reservas'!$P$2:$P$101,'Reservas'!$G$2:$G$101,$J19,'Reservas'!$V$2:$V$101,"Finalizada")+SUMIFS('Reservas'!$P$2:$P$101,'Reservas'!$G$2:$G$101,$J19,'Reservas'!$V$2:$V$101,"Confirmada")</f>
        <v/>
      </c>
    </row>
    <row r="20">
      <c r="A20" s="16" t="inlineStr">
        <is>
          <t>Mayo</t>
        </is>
      </c>
      <c r="B20" s="32" t="n">
        <v>46143</v>
      </c>
      <c r="C20" s="32" t="n">
        <v>46173</v>
      </c>
      <c r="D20" s="18">
        <f>COUNTIFS('Reservas'!$H$2:$H$101,"&gt;="&amp;$B20,'Reservas'!$H$2:$H$101,"&lt;="&amp;$C20,'Reservas'!$V$2:$V$101,"Finalizada")+COUNTIFS('Reservas'!$H$2:$H$101,"&gt;="&amp;$B20,'Reservas'!$H$2:$H$101,"&lt;="&amp;$C20,'Reservas'!$V$2:$V$101,"Confirmada")</f>
        <v/>
      </c>
      <c r="E20" s="18">
        <f>SUMIFS('Reservas'!$J$2:$J$101,'Reservas'!$H$2:$H$101,"&gt;="&amp;$B20,'Reservas'!$H$2:$H$101,"&lt;="&amp;$C20,'Reservas'!$V$2:$V$101,"Finalizada")+SUMIFS('Reservas'!$J$2:$J$101,'Reservas'!$H$2:$H$101,"&gt;="&amp;$B20,'Reservas'!$H$2:$H$101,"&lt;="&amp;$C20,'Reservas'!$V$2:$V$101,"Confirmada")</f>
        <v/>
      </c>
      <c r="F20" s="8">
        <f>SUMIFS('Reservas'!$P$2:$P$101,'Reservas'!$H$2:$H$101,"&gt;="&amp;$B20,'Reservas'!$H$2:$H$101,"&lt;="&amp;$C20,'Reservas'!$V$2:$V$101,"Finalizada")+SUMIFS('Reservas'!$P$2:$P$101,'Reservas'!$H$2:$H$101,"&gt;="&amp;$B20,'Reservas'!$H$2:$H$101,"&lt;="&amp;$C20,'Reservas'!$V$2:$V$101,"Confirmada")</f>
        <v/>
      </c>
      <c r="G20" s="8">
        <f>SUMIFS('Reservas'!$U$2:$U$101,'Reservas'!$H$2:$H$101,"&gt;="&amp;$B20,'Reservas'!$H$2:$H$101,"&lt;="&amp;$C20,'Reservas'!$V$2:$V$101,"Finalizada")+SUMIFS('Reservas'!$U$2:$U$101,'Reservas'!$H$2:$H$101,"&gt;="&amp;$B20,'Reservas'!$H$2:$H$101,"&lt;="&amp;$C20,'Reservas'!$V$2:$V$101,"Confirmada")</f>
        <v/>
      </c>
      <c r="H20" s="19">
        <f>IFERROR($E20/($C20-$B20+1),0)</f>
        <v/>
      </c>
    </row>
    <row r="21">
      <c r="A21" s="21" t="inlineStr">
        <is>
          <t>Junio</t>
        </is>
      </c>
      <c r="B21" s="33" t="n">
        <v>46174</v>
      </c>
      <c r="C21" s="33" t="n">
        <v>46203</v>
      </c>
      <c r="D21" s="23">
        <f>COUNTIFS('Reservas'!$H$2:$H$101,"&gt;="&amp;$B21,'Reservas'!$H$2:$H$101,"&lt;="&amp;$C21,'Reservas'!$V$2:$V$101,"Finalizada")+COUNTIFS('Reservas'!$H$2:$H$101,"&gt;="&amp;$B21,'Reservas'!$H$2:$H$101,"&lt;="&amp;$C21,'Reservas'!$V$2:$V$101,"Confirmada")</f>
        <v/>
      </c>
      <c r="E21" s="23">
        <f>SUMIFS('Reservas'!$J$2:$J$101,'Reservas'!$H$2:$H$101,"&gt;="&amp;$B21,'Reservas'!$H$2:$H$101,"&lt;="&amp;$C21,'Reservas'!$V$2:$V$101,"Finalizada")+SUMIFS('Reservas'!$J$2:$J$101,'Reservas'!$H$2:$H$101,"&gt;="&amp;$B21,'Reservas'!$H$2:$H$101,"&lt;="&amp;$C21,'Reservas'!$V$2:$V$101,"Confirmada")</f>
        <v/>
      </c>
      <c r="F21" s="11">
        <f>SUMIFS('Reservas'!$P$2:$P$101,'Reservas'!$H$2:$H$101,"&gt;="&amp;$B21,'Reservas'!$H$2:$H$101,"&lt;="&amp;$C21,'Reservas'!$V$2:$V$101,"Finalizada")+SUMIFS('Reservas'!$P$2:$P$101,'Reservas'!$H$2:$H$101,"&gt;="&amp;$B21,'Reservas'!$H$2:$H$101,"&lt;="&amp;$C21,'Reservas'!$V$2:$V$101,"Confirmada")</f>
        <v/>
      </c>
      <c r="G21" s="11">
        <f>SUMIFS('Reservas'!$U$2:$U$101,'Reservas'!$H$2:$H$101,"&gt;="&amp;$B21,'Reservas'!$H$2:$H$101,"&lt;="&amp;$C21,'Reservas'!$V$2:$V$101,"Finalizada")+SUMIFS('Reservas'!$U$2:$U$101,'Reservas'!$H$2:$H$101,"&gt;="&amp;$B21,'Reservas'!$H$2:$H$101,"&lt;="&amp;$C21,'Reservas'!$V$2:$V$101,"Confirmada")</f>
        <v/>
      </c>
      <c r="H21" s="24">
        <f>IFERROR($E21/($C21-$B21+1),0)</f>
        <v/>
      </c>
    </row>
    <row r="22">
      <c r="A22" s="16" t="inlineStr">
        <is>
          <t>Julio</t>
        </is>
      </c>
      <c r="B22" s="32" t="n">
        <v>46204</v>
      </c>
      <c r="C22" s="32" t="n">
        <v>46234</v>
      </c>
      <c r="D22" s="18">
        <f>COUNTIFS('Reservas'!$H$2:$H$101,"&gt;="&amp;$B22,'Reservas'!$H$2:$H$101,"&lt;="&amp;$C22,'Reservas'!$V$2:$V$101,"Finalizada")+COUNTIFS('Reservas'!$H$2:$H$101,"&gt;="&amp;$B22,'Reservas'!$H$2:$H$101,"&lt;="&amp;$C22,'Reservas'!$V$2:$V$101,"Confirmada")</f>
        <v/>
      </c>
      <c r="E22" s="18">
        <f>SUMIFS('Reservas'!$J$2:$J$101,'Reservas'!$H$2:$H$101,"&gt;="&amp;$B22,'Reservas'!$H$2:$H$101,"&lt;="&amp;$C22,'Reservas'!$V$2:$V$101,"Finalizada")+SUMIFS('Reservas'!$J$2:$J$101,'Reservas'!$H$2:$H$101,"&gt;="&amp;$B22,'Reservas'!$H$2:$H$101,"&lt;="&amp;$C22,'Reservas'!$V$2:$V$101,"Confirmada")</f>
        <v/>
      </c>
      <c r="F22" s="8">
        <f>SUMIFS('Reservas'!$P$2:$P$101,'Reservas'!$H$2:$H$101,"&gt;="&amp;$B22,'Reservas'!$H$2:$H$101,"&lt;="&amp;$C22,'Reservas'!$V$2:$V$101,"Finalizada")+SUMIFS('Reservas'!$P$2:$P$101,'Reservas'!$H$2:$H$101,"&gt;="&amp;$B22,'Reservas'!$H$2:$H$101,"&lt;="&amp;$C22,'Reservas'!$V$2:$V$101,"Confirmada")</f>
        <v/>
      </c>
      <c r="G22" s="8">
        <f>SUMIFS('Reservas'!$U$2:$U$101,'Reservas'!$H$2:$H$101,"&gt;="&amp;$B22,'Reservas'!$H$2:$H$101,"&lt;="&amp;$C22,'Reservas'!$V$2:$V$101,"Finalizada")+SUMIFS('Reservas'!$U$2:$U$101,'Reservas'!$H$2:$H$101,"&gt;="&amp;$B22,'Reservas'!$H$2:$H$101,"&lt;="&amp;$C22,'Reservas'!$V$2:$V$101,"Confirmada")</f>
        <v/>
      </c>
      <c r="H22" s="19">
        <f>IFERROR($E22/($C22-$B22+1),0)</f>
        <v/>
      </c>
    </row>
    <row r="23">
      <c r="A23" s="21" t="inlineStr">
        <is>
          <t>Agosto</t>
        </is>
      </c>
      <c r="B23" s="33" t="n">
        <v>46235</v>
      </c>
      <c r="C23" s="33" t="n">
        <v>46265</v>
      </c>
      <c r="D23" s="23">
        <f>COUNTIFS('Reservas'!$H$2:$H$101,"&gt;="&amp;$B23,'Reservas'!$H$2:$H$101,"&lt;="&amp;$C23,'Reservas'!$V$2:$V$101,"Finalizada")+COUNTIFS('Reservas'!$H$2:$H$101,"&gt;="&amp;$B23,'Reservas'!$H$2:$H$101,"&lt;="&amp;$C23,'Reservas'!$V$2:$V$101,"Confirmada")</f>
        <v/>
      </c>
      <c r="E23" s="23">
        <f>SUMIFS('Reservas'!$J$2:$J$101,'Reservas'!$H$2:$H$101,"&gt;="&amp;$B23,'Reservas'!$H$2:$H$101,"&lt;="&amp;$C23,'Reservas'!$V$2:$V$101,"Finalizada")+SUMIFS('Reservas'!$J$2:$J$101,'Reservas'!$H$2:$H$101,"&gt;="&amp;$B23,'Reservas'!$H$2:$H$101,"&lt;="&amp;$C23,'Reservas'!$V$2:$V$101,"Confirmada")</f>
        <v/>
      </c>
      <c r="F23" s="11">
        <f>SUMIFS('Reservas'!$P$2:$P$101,'Reservas'!$H$2:$H$101,"&gt;="&amp;$B23,'Reservas'!$H$2:$H$101,"&lt;="&amp;$C23,'Reservas'!$V$2:$V$101,"Finalizada")+SUMIFS('Reservas'!$P$2:$P$101,'Reservas'!$H$2:$H$101,"&gt;="&amp;$B23,'Reservas'!$H$2:$H$101,"&lt;="&amp;$C23,'Reservas'!$V$2:$V$101,"Confirmada")</f>
        <v/>
      </c>
      <c r="G23" s="11">
        <f>SUMIFS('Reservas'!$U$2:$U$101,'Reservas'!$H$2:$H$101,"&gt;="&amp;$B23,'Reservas'!$H$2:$H$101,"&lt;="&amp;$C23,'Reservas'!$V$2:$V$101,"Finalizada")+SUMIFS('Reservas'!$U$2:$U$101,'Reservas'!$H$2:$H$101,"&gt;="&amp;$B23,'Reservas'!$H$2:$H$101,"&lt;="&amp;$C23,'Reservas'!$V$2:$V$101,"Confirmada")</f>
        <v/>
      </c>
      <c r="H23" s="24">
        <f>IFERROR($E23/($C23-$B23+1),0)</f>
        <v/>
      </c>
      <c r="J23" s="13" t="inlineStr">
        <is>
          <t>Vivienda</t>
        </is>
      </c>
      <c r="K23" s="13" t="inlineStr">
        <is>
          <t>Dirección</t>
        </is>
      </c>
      <c r="L23" s="13" t="inlineStr">
        <is>
          <t>Objetivo anual</t>
        </is>
      </c>
      <c r="M23" s="13" t="inlineStr">
        <is>
          <t>Ingresos netos</t>
        </is>
      </c>
    </row>
    <row r="24">
      <c r="A24" s="16" t="inlineStr">
        <is>
          <t>Septiembre</t>
        </is>
      </c>
      <c r="B24" s="32" t="n">
        <v>46266</v>
      </c>
      <c r="C24" s="32" t="n">
        <v>46295</v>
      </c>
      <c r="D24" s="18">
        <f>COUNTIFS('Reservas'!$H$2:$H$101,"&gt;="&amp;$B24,'Reservas'!$H$2:$H$101,"&lt;="&amp;$C24,'Reservas'!$V$2:$V$101,"Finalizada")+COUNTIFS('Reservas'!$H$2:$H$101,"&gt;="&amp;$B24,'Reservas'!$H$2:$H$101,"&lt;="&amp;$C24,'Reservas'!$V$2:$V$101,"Confirmada")</f>
        <v/>
      </c>
      <c r="E24" s="18">
        <f>SUMIFS('Reservas'!$J$2:$J$101,'Reservas'!$H$2:$H$101,"&gt;="&amp;$B24,'Reservas'!$H$2:$H$101,"&lt;="&amp;$C24,'Reservas'!$V$2:$V$101,"Finalizada")+SUMIFS('Reservas'!$J$2:$J$101,'Reservas'!$H$2:$H$101,"&gt;="&amp;$B24,'Reservas'!$H$2:$H$101,"&lt;="&amp;$C24,'Reservas'!$V$2:$V$101,"Confirmada")</f>
        <v/>
      </c>
      <c r="F24" s="8">
        <f>SUMIFS('Reservas'!$P$2:$P$101,'Reservas'!$H$2:$H$101,"&gt;="&amp;$B24,'Reservas'!$H$2:$H$101,"&lt;="&amp;$C24,'Reservas'!$V$2:$V$101,"Finalizada")+SUMIFS('Reservas'!$P$2:$P$101,'Reservas'!$H$2:$H$101,"&gt;="&amp;$B24,'Reservas'!$H$2:$H$101,"&lt;="&amp;$C24,'Reservas'!$V$2:$V$101,"Confirmada")</f>
        <v/>
      </c>
      <c r="G24" s="8">
        <f>SUMIFS('Reservas'!$U$2:$U$101,'Reservas'!$H$2:$H$101,"&gt;="&amp;$B24,'Reservas'!$H$2:$H$101,"&lt;="&amp;$C24,'Reservas'!$V$2:$V$101,"Finalizada")+SUMIFS('Reservas'!$U$2:$U$101,'Reservas'!$H$2:$H$101,"&gt;="&amp;$B24,'Reservas'!$H$2:$H$101,"&lt;="&amp;$C24,'Reservas'!$V$2:$V$101,"Confirmada")</f>
        <v/>
      </c>
      <c r="H24" s="19">
        <f>IFERROR($E24/($C24-$B24+1),0)</f>
        <v/>
      </c>
      <c r="J24" s="3" t="inlineStr">
        <is>
          <t>Apartamento Sol Madrid</t>
        </is>
      </c>
      <c r="K24" s="3" t="inlineStr">
        <is>
          <t>Calle Mayor 12 3ºB, Madrid</t>
        </is>
      </c>
      <c r="L24" s="26" t="n">
        <v>24000</v>
      </c>
      <c r="M24" s="8">
        <f>SUMIFS('Reservas'!$U$2:$U$101,'Reservas'!$B$2:$B$101,$J24,'Reservas'!$V$2:$V$101,"Finalizada")+SUMIFS('Reservas'!$U$2:$U$101,'Reservas'!$B$2:$B$101,$J24,'Reservas'!$V$2:$V$101,"Confirmada")</f>
        <v/>
      </c>
    </row>
    <row r="25">
      <c r="A25" s="21" t="inlineStr">
        <is>
          <t>Octubre</t>
        </is>
      </c>
      <c r="B25" s="33" t="n">
        <v>46296</v>
      </c>
      <c r="C25" s="33" t="n">
        <v>46326</v>
      </c>
      <c r="D25" s="23">
        <f>COUNTIFS('Reservas'!$H$2:$H$101,"&gt;="&amp;$B25,'Reservas'!$H$2:$H$101,"&lt;="&amp;$C25,'Reservas'!$V$2:$V$101,"Finalizada")+COUNTIFS('Reservas'!$H$2:$H$101,"&gt;="&amp;$B25,'Reservas'!$H$2:$H$101,"&lt;="&amp;$C25,'Reservas'!$V$2:$V$101,"Confirmada")</f>
        <v/>
      </c>
      <c r="E25" s="23">
        <f>SUMIFS('Reservas'!$J$2:$J$101,'Reservas'!$H$2:$H$101,"&gt;="&amp;$B25,'Reservas'!$H$2:$H$101,"&lt;="&amp;$C25,'Reservas'!$V$2:$V$101,"Finalizada")+SUMIFS('Reservas'!$J$2:$J$101,'Reservas'!$H$2:$H$101,"&gt;="&amp;$B25,'Reservas'!$H$2:$H$101,"&lt;="&amp;$C25,'Reservas'!$V$2:$V$101,"Confirmada")</f>
        <v/>
      </c>
      <c r="F25" s="11">
        <f>SUMIFS('Reservas'!$P$2:$P$101,'Reservas'!$H$2:$H$101,"&gt;="&amp;$B25,'Reservas'!$H$2:$H$101,"&lt;="&amp;$C25,'Reservas'!$V$2:$V$101,"Finalizada")+SUMIFS('Reservas'!$P$2:$P$101,'Reservas'!$H$2:$H$101,"&gt;="&amp;$B25,'Reservas'!$H$2:$H$101,"&lt;="&amp;$C25,'Reservas'!$V$2:$V$101,"Confirmada")</f>
        <v/>
      </c>
      <c r="G25" s="11">
        <f>SUMIFS('Reservas'!$U$2:$U$101,'Reservas'!$H$2:$H$101,"&gt;="&amp;$B25,'Reservas'!$H$2:$H$101,"&lt;="&amp;$C25,'Reservas'!$V$2:$V$101,"Finalizada")+SUMIFS('Reservas'!$U$2:$U$101,'Reservas'!$H$2:$H$101,"&gt;="&amp;$B25,'Reservas'!$H$2:$H$101,"&lt;="&amp;$C25,'Reservas'!$V$2:$V$101,"Confirmada")</f>
        <v/>
      </c>
      <c r="H25" s="24">
        <f>IFERROR($E25/($C25-$B25+1),0)</f>
        <v/>
      </c>
      <c r="J25" s="3" t="inlineStr">
        <is>
          <t>Ático Diagonal Barcelona</t>
        </is>
      </c>
      <c r="K25" s="3" t="inlineStr">
        <is>
          <t>Av. Diagonal 405, Barcelona</t>
        </is>
      </c>
      <c r="L25" s="26" t="n">
        <v>36000</v>
      </c>
      <c r="M25" s="11">
        <f>SUMIFS('Reservas'!$U$2:$U$101,'Reservas'!$B$2:$B$101,$J25,'Reservas'!$V$2:$V$101,"Finalizada")+SUMIFS('Reservas'!$U$2:$U$101,'Reservas'!$B$2:$B$101,$J25,'Reservas'!$V$2:$V$101,"Confirmada")</f>
        <v/>
      </c>
    </row>
    <row r="26">
      <c r="A26" s="16" t="inlineStr">
        <is>
          <t>Noviembre</t>
        </is>
      </c>
      <c r="B26" s="32" t="n">
        <v>46327</v>
      </c>
      <c r="C26" s="32" t="n">
        <v>46356</v>
      </c>
      <c r="D26" s="18">
        <f>COUNTIFS('Reservas'!$H$2:$H$101,"&gt;="&amp;$B26,'Reservas'!$H$2:$H$101,"&lt;="&amp;$C26,'Reservas'!$V$2:$V$101,"Finalizada")+COUNTIFS('Reservas'!$H$2:$H$101,"&gt;="&amp;$B26,'Reservas'!$H$2:$H$101,"&lt;="&amp;$C26,'Reservas'!$V$2:$V$101,"Confirmada")</f>
        <v/>
      </c>
      <c r="E26" s="18">
        <f>SUMIFS('Reservas'!$J$2:$J$101,'Reservas'!$H$2:$H$101,"&gt;="&amp;$B26,'Reservas'!$H$2:$H$101,"&lt;="&amp;$C26,'Reservas'!$V$2:$V$101,"Finalizada")+SUMIFS('Reservas'!$J$2:$J$101,'Reservas'!$H$2:$H$101,"&gt;="&amp;$B26,'Reservas'!$H$2:$H$101,"&lt;="&amp;$C26,'Reservas'!$V$2:$V$101,"Confirmada")</f>
        <v/>
      </c>
      <c r="F26" s="8">
        <f>SUMIFS('Reservas'!$P$2:$P$101,'Reservas'!$H$2:$H$101,"&gt;="&amp;$B26,'Reservas'!$H$2:$H$101,"&lt;="&amp;$C26,'Reservas'!$V$2:$V$101,"Finalizada")+SUMIFS('Reservas'!$P$2:$P$101,'Reservas'!$H$2:$H$101,"&gt;="&amp;$B26,'Reservas'!$H$2:$H$101,"&lt;="&amp;$C26,'Reservas'!$V$2:$V$101,"Confirmada")</f>
        <v/>
      </c>
      <c r="G26" s="8">
        <f>SUMIFS('Reservas'!$U$2:$U$101,'Reservas'!$H$2:$H$101,"&gt;="&amp;$B26,'Reservas'!$H$2:$H$101,"&lt;="&amp;$C26,'Reservas'!$V$2:$V$101,"Finalizada")+SUMIFS('Reservas'!$U$2:$U$101,'Reservas'!$H$2:$H$101,"&gt;="&amp;$B26,'Reservas'!$H$2:$H$101,"&lt;="&amp;$C26,'Reservas'!$V$2:$V$101,"Confirmada")</f>
        <v/>
      </c>
      <c r="H26" s="19">
        <f>IFERROR($E26/($C26-$B26+1),0)</f>
        <v/>
      </c>
      <c r="J26" s="3" t="inlineStr">
        <is>
          <t>Loft Larios Málaga</t>
        </is>
      </c>
      <c r="K26" s="3" t="inlineStr">
        <is>
          <t>Calle Larios 18, Málaga</t>
        </is>
      </c>
      <c r="L26" s="26" t="n">
        <v>22000</v>
      </c>
      <c r="M26" s="8">
        <f>SUMIFS('Reservas'!$U$2:$U$101,'Reservas'!$B$2:$B$101,$J26,'Reservas'!$V$2:$V$101,"Finalizada")+SUMIFS('Reservas'!$U$2:$U$101,'Reservas'!$B$2:$B$101,$J26,'Reservas'!$V$2:$V$101,"Confirmada")</f>
        <v/>
      </c>
    </row>
    <row r="27">
      <c r="A27" s="21" t="inlineStr">
        <is>
          <t>Diciembre</t>
        </is>
      </c>
      <c r="B27" s="33" t="n">
        <v>46357</v>
      </c>
      <c r="C27" s="33" t="n">
        <v>46387</v>
      </c>
      <c r="D27" s="23">
        <f>COUNTIFS('Reservas'!$H$2:$H$101,"&gt;="&amp;$B27,'Reservas'!$H$2:$H$101,"&lt;="&amp;$C27,'Reservas'!$V$2:$V$101,"Finalizada")+COUNTIFS('Reservas'!$H$2:$H$101,"&gt;="&amp;$B27,'Reservas'!$H$2:$H$101,"&lt;="&amp;$C27,'Reservas'!$V$2:$V$101,"Confirmada")</f>
        <v/>
      </c>
      <c r="E27" s="23">
        <f>SUMIFS('Reservas'!$J$2:$J$101,'Reservas'!$H$2:$H$101,"&gt;="&amp;$B27,'Reservas'!$H$2:$H$101,"&lt;="&amp;$C27,'Reservas'!$V$2:$V$101,"Finalizada")+SUMIFS('Reservas'!$J$2:$J$101,'Reservas'!$H$2:$H$101,"&gt;="&amp;$B27,'Reservas'!$H$2:$H$101,"&lt;="&amp;$C27,'Reservas'!$V$2:$V$101,"Confirmada")</f>
        <v/>
      </c>
      <c r="F27" s="11">
        <f>SUMIFS('Reservas'!$P$2:$P$101,'Reservas'!$H$2:$H$101,"&gt;="&amp;$B27,'Reservas'!$H$2:$H$101,"&lt;="&amp;$C27,'Reservas'!$V$2:$V$101,"Finalizada")+SUMIFS('Reservas'!$P$2:$P$101,'Reservas'!$H$2:$H$101,"&gt;="&amp;$B27,'Reservas'!$H$2:$H$101,"&lt;="&amp;$C27,'Reservas'!$V$2:$V$101,"Confirmada")</f>
        <v/>
      </c>
      <c r="G27" s="11">
        <f>SUMIFS('Reservas'!$U$2:$U$101,'Reservas'!$H$2:$H$101,"&gt;="&amp;$B27,'Reservas'!$H$2:$H$101,"&lt;="&amp;$C27,'Reservas'!$V$2:$V$101,"Finalizada")+SUMIFS('Reservas'!$U$2:$U$101,'Reservas'!$H$2:$H$101,"&gt;="&amp;$B27,'Reservas'!$H$2:$H$101,"&lt;="&amp;$C27,'Reservas'!$V$2:$V$101,"Confirmada")</f>
        <v/>
      </c>
      <c r="H27" s="24">
        <f>IFERROR($E27/($C27-$B27+1),0)</f>
        <v/>
      </c>
      <c r="J27" s="3" t="inlineStr">
        <is>
          <t>Vivienda Colón Valencia</t>
        </is>
      </c>
      <c r="K27" s="3" t="inlineStr">
        <is>
          <t>Calle Colón 22, Valencia</t>
        </is>
      </c>
      <c r="L27" s="26" t="n">
        <v>20000</v>
      </c>
      <c r="M27" s="11">
        <f>SUMIFS('Reservas'!$U$2:$U$101,'Reservas'!$B$2:$B$101,$J27,'Reservas'!$V$2:$V$101,"Finalizada")+SUMIFS('Reservas'!$U$2:$U$101,'Reservas'!$B$2:$B$101,$J27,'Reservas'!$V$2:$V$101,"Confirmada")</f>
        <v/>
      </c>
    </row>
    <row r="28"/>
    <row r="29"/>
    <row r="30">
      <c r="J30" s="27" t="inlineStr">
        <is>
          <t>Consulta de vivienda</t>
        </is>
      </c>
    </row>
    <row r="31">
      <c r="J31" s="14" t="inlineStr">
        <is>
          <t>Vivienda</t>
        </is>
      </c>
      <c r="K31" s="3" t="inlineStr">
        <is>
          <t>Apartamento Sol Madrid</t>
        </is>
      </c>
    </row>
    <row r="32">
      <c r="J32" s="14" t="inlineStr">
        <is>
          <t>Dirección</t>
        </is>
      </c>
      <c r="K32" s="25">
        <f>IFERROR(VLOOKUP($K$31,$J$24:$M$27,2,0),"")</f>
        <v/>
      </c>
    </row>
    <row r="33">
      <c r="J33" s="14" t="inlineStr">
        <is>
          <t>Objetivo anual</t>
        </is>
      </c>
      <c r="K33" s="28">
        <f>IFERROR(VLOOKUP($K$31,$J$24:$M$27,3,0),0)</f>
        <v/>
      </c>
    </row>
  </sheetData>
  <mergeCells count="1">
    <mergeCell ref="A1:H1"/>
  </mergeCells>
  <dataValidations count="1">
    <dataValidation sqref="K31" showErrorMessage="1" showInputMessage="1" allowBlank="0" type="list">
      <formula1>$J$24:$J$27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1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0" customWidth="1" min="1" max="1"/>
    <col width="112" customWidth="1" min="2" max="2"/>
    <col width="3" customWidth="1" min="3" max="3"/>
    <col width="3" customWidth="1" min="4" max="4"/>
    <col width="3" customWidth="1" min="5" max="5"/>
    <col width="3" customWidth="1" min="6" max="6"/>
    <col width="3" customWidth="1" min="7" max="7"/>
    <col width="3" customWidth="1" min="8" max="8"/>
  </cols>
  <sheetData>
    <row r="1" ht="30" customHeight="1">
      <c r="A1" s="12" t="inlineStr">
        <is>
          <t>Instrucciones de uso del control de alquiler turístico</t>
        </is>
      </c>
      <c r="B1" s="29" t="n"/>
      <c r="C1" s="29" t="n"/>
      <c r="D1" s="29" t="n"/>
      <c r="E1" s="29" t="n"/>
      <c r="F1" s="29" t="n"/>
      <c r="G1" s="29" t="n"/>
      <c r="H1" s="30" t="n"/>
    </row>
    <row r="2"/>
    <row r="3">
      <c r="A3" s="13" t="inlineStr">
        <is>
          <t>Apartado</t>
        </is>
      </c>
      <c r="B3" s="13" t="inlineStr">
        <is>
          <t>Indicaciones</t>
        </is>
      </c>
    </row>
    <row r="4" ht="52" customHeight="1">
      <c r="A4" s="20" t="inlineStr">
        <is>
          <t>Añadir reservas nuevas</t>
        </is>
      </c>
      <c r="B4" s="20" t="inlineStr">
        <is>
          <t>Utilice las filas disponibles de la hoja Reservas. Complete únicamente las celdas amarillas y no modifique las columnas calculadas: Noches, Ingresos alojamiento, Ingresos brutos, Comisión plataforma, Ingresos netos.</t>
        </is>
      </c>
    </row>
    <row r="5" ht="52" customHeight="1">
      <c r="A5" s="25" t="inlineStr">
        <is>
          <t>Ingresos y gastos</t>
        </is>
      </c>
      <c r="B5" s="25" t="inlineStr">
        <is>
          <t>Los ingresos brutos incluyen alojamiento, limpieza cobrada y tasa turística. Las comisiones de plataforma, la limpieza pagada y otros gastos se descuentan para obtener los ingresos netos.</t>
        </is>
      </c>
    </row>
    <row r="6" ht="52" customHeight="1">
      <c r="A6" s="20" t="inlineStr">
        <is>
          <t>Fechas y noches</t>
        </is>
      </c>
      <c r="B6" s="20" t="inlineStr">
        <is>
          <t>Introduzca la fecha de entrada y la fecha de salida en formato DD/MM/AAAA. Las noches se calculan automáticamente como la diferencia entre ambas fechas; revise que la salida sea posterior a la entrada.</t>
        </is>
      </c>
    </row>
    <row r="7" ht="52" customHeight="1">
      <c r="A7" s="25" t="inlineStr">
        <is>
          <t>Estado de la reserva</t>
        </is>
      </c>
      <c r="B7" s="25" t="inlineStr">
        <is>
          <t>Seleccione Confirmada, Finalizada o Cancelada. El resumen económico contabiliza únicamente las reservas Confirmadas y Finalizadas; las Canceladas permanecen registradas para control histórico.</t>
        </is>
      </c>
    </row>
    <row r="8" ht="52" customHeight="1">
      <c r="A8" s="20" t="inlineStr">
        <is>
          <t>Fianza y normativa</t>
        </is>
      </c>
      <c r="B8" s="20" t="inlineStr">
        <is>
          <t>Revise la fianza cuando proceda y compruebe los requisitos de registro de viajeros, licencia turística, límites de ocupación y normativa autonómica o municipal aplicable a cada vivienda.</t>
        </is>
      </c>
    </row>
    <row r="9" ht="52" customHeight="1">
      <c r="A9" s="25" t="inlineStr">
        <is>
          <t>Fiscalidad y gastos deducibles</t>
        </is>
      </c>
      <c r="B9" s="25" t="inlineStr">
        <is>
          <t>Valore las obligaciones de IRPF del alquiler, IVA cuando se presten servicios propios de hostelería y tasa turística según la comunidad autónoma. Conserve justificantes de comunidad, seguro, IBI, intereses, amortización y otros gastos deducibles.</t>
        </is>
      </c>
    </row>
    <row r="10" ht="52" customHeight="1">
      <c r="A10" s="20" t="inlineStr">
        <is>
          <t>Documentación</t>
        </is>
      </c>
      <c r="B10" s="20" t="inlineStr">
        <is>
          <t>Mantenga actualizada la licencia turística, el certificado energético, la cédula de habitabilidad cuando corresponda y toda la documentación exigida por la comunidad autónoma. Consulte con asesoría especializada ante cualquier duda.</t>
        </is>
      </c>
    </row>
    <row r="11" ht="52" customHeight="1">
      <c r="A11" s="25" t="inlineStr">
        <is>
          <t>Panel Resumen</t>
        </is>
      </c>
      <c r="B11" s="25" t="inlineStr">
        <is>
          <t>La hoja Resumen muestra indicadores, evolución mensual, distribución por canal e ingresos por vivienda. Los objetivos anuales y la consulta de vivienda se pueden actualizar en las celdas amarillas.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2026-10-13T09:17:05Z</dcterms:created>
  <dcterms:modified xmlns:dcterms="http://purl.org/dc/terms/" xmlns:xsi="http://www.w3.org/2001/XMLSchema-instance" xsi:type="dcterms:W3CDTF">2026-10-13T09:17:05Z</dcterms:modified>
</cp:coreProperties>
</file>