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clusivas" sheetId="1" state="visible" r:id="rId1"/>
    <sheet xmlns:r="http://schemas.openxmlformats.org/officeDocument/2006/relationships" name="Resumen" sheetId="2" state="visible" r:id="rId2"/>
    <sheet xmlns:r="http://schemas.openxmlformats.org/officeDocument/2006/relationships" name="Instrucciones" sheetId="3" state="visible" r:id="rId3"/>
  </sheets>
  <definedNames>
    <definedName name="_xlnm._FilterDatabase" localSheetId="0" hidden="1">'Exclusivas'!$A$1:$AB$101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/MM/AAAA"/>
    <numFmt numFmtId="165" formatCode="#.##0,00 &quot;m²&quot;"/>
    <numFmt numFmtId="166" formatCode="#.##0,00 &quot;€&quot;"/>
    <numFmt numFmtId="167" formatCode="0,00%"/>
    <numFmt numFmtId="168" formatCode="0,00"/>
    <numFmt numFmtId="169" formatCode="DD/MM/YYYY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6"/>
    </font>
    <font>
      <name val="Calibri"/>
      <b val="1"/>
      <color rgb="001F2937"/>
      <sz val="10"/>
    </font>
  </fonts>
  <fills count="8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14B8A6"/>
      </patternFill>
    </fill>
    <fill>
      <patternFill patternType="solid">
        <fgColor rgb="00E6FFFB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164" fontId="2" fillId="3" borderId="1" applyAlignment="1" pivotButton="0" quotePrefix="0" xfId="0">
      <alignment horizontal="center" vertical="center" wrapText="1"/>
    </xf>
    <xf numFmtId="1" fontId="2" fillId="4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1" fontId="2" fillId="3" borderId="1" applyAlignment="1" pivotButton="0" quotePrefix="0" xfId="0">
      <alignment horizontal="center" vertical="center" wrapText="1"/>
    </xf>
    <xf numFmtId="165" fontId="2" fillId="3" borderId="1" applyAlignment="1" pivotButton="0" quotePrefix="0" xfId="0">
      <alignment horizontal="center" vertical="center" wrapText="1"/>
    </xf>
    <xf numFmtId="166" fontId="2" fillId="3" borderId="1" applyAlignment="1" pivotButton="0" quotePrefix="0" xfId="0">
      <alignment horizontal="center" vertical="center" wrapText="1"/>
    </xf>
    <xf numFmtId="167" fontId="2" fillId="3" borderId="1" applyAlignment="1" pivotButton="0" quotePrefix="0" xfId="0">
      <alignment horizontal="center" vertical="center" wrapText="1"/>
    </xf>
    <xf numFmtId="166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1" fontId="2" fillId="5" borderId="1" applyAlignment="1" pivotButton="0" quotePrefix="0" xfId="0">
      <alignment horizontal="center" vertical="center" wrapText="1"/>
    </xf>
    <xf numFmtId="166" fontId="2" fillId="5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/>
    </xf>
    <xf numFmtId="0" fontId="1" fillId="6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1" fontId="4" fillId="7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6" fontId="4" fillId="7" borderId="1" applyAlignment="1" pivotButton="0" quotePrefix="0" xfId="0">
      <alignment horizontal="right" vertical="center"/>
    </xf>
    <xf numFmtId="167" fontId="4" fillId="7" borderId="1" applyAlignment="1" pivotButton="0" quotePrefix="0" xfId="0">
      <alignment horizontal="right" vertical="center"/>
    </xf>
    <xf numFmtId="168" fontId="4" fillId="7" borderId="1" applyAlignment="1" pivotButton="0" quotePrefix="0" xfId="0">
      <alignment horizontal="right" vertical="center"/>
    </xf>
    <xf numFmtId="0" fontId="2" fillId="7" borderId="1" applyAlignment="1" pivotButton="0" quotePrefix="0" xfId="0">
      <alignment horizontal="left" vertical="center" wrapText="1"/>
    </xf>
    <xf numFmtId="166" fontId="2" fillId="7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0" fontId="1" fillId="6" borderId="1" applyAlignment="1" pivotButton="0" quotePrefix="0" xfId="0">
      <alignment horizontal="left" vertical="center" wrapText="1"/>
    </xf>
    <xf numFmtId="0" fontId="0" fillId="6" borderId="1" pivotButton="0" quotePrefix="0" xfId="0"/>
    <xf numFmtId="0" fontId="0" fillId="0" borderId="4" pivotButton="0" quotePrefix="0" xfId="0"/>
    <xf numFmtId="0" fontId="0" fillId="0" borderId="5" pivotButton="0" quotePrefix="0" xfId="0"/>
    <xf numFmtId="169" fontId="2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1F2937"/>
        <sz val="10"/>
      </font>
      <fill>
        <patternFill patternType="solid">
          <fgColor rgb="00FEF3C7"/>
        </patternFill>
      </fill>
    </dxf>
    <dxf>
      <font>
        <name val="Calibri"/>
        <b val="1"/>
        <color rgb="00FFFFFF"/>
        <sz val="10"/>
      </font>
      <fill>
        <patternFill patternType="solid">
          <fgColor rgb="0022C55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Exclusivas por estado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'Resumen'!K3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'Resumen'!$J$4:$J$8</f>
            </numRef>
          </cat>
          <val>
            <numRef>
              <f>'Resumen'!$K$4:$K$8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N.º de exclusivas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Estado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Distribución por municipio</a:t>
            </a:r>
          </a:p>
        </rich>
      </tx>
    </title>
    <plotArea>
      <pieChart>
        <varyColors val="1"/>
        <ser>
          <idx val="0"/>
          <order val="0"/>
          <tx>
            <strRef>
              <f>'Resumen'!K11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'Resumen'!$J$12:$J$19</f>
            </numRef>
          </cat>
          <val>
            <numRef>
              <f>'Resumen'!$K$12:$K$19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Comisión potencial por responsable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'Resumen'!G3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'Resumen'!$E$4:$E$8</f>
            </numRef>
          </cat>
          <val>
            <numRef>
              <f>'Resumen'!$G$4:$G$8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Responsable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Comisión potencial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19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19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36</row>
      <rowOff>0</rowOff>
    </from>
    <ext cx="576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B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5" customWidth="1" min="3" max="3"/>
    <col width="18" customWidth="1" min="4" max="4"/>
    <col width="17" customWidth="1" min="5" max="5"/>
    <col width="16" customWidth="1" min="6" max="6"/>
    <col width="22" customWidth="1" min="7" max="7"/>
    <col width="13" customWidth="1" min="8" max="8"/>
    <col width="15" customWidth="1" min="9" max="9"/>
    <col width="28" customWidth="1" min="10" max="10"/>
    <col width="32" customWidth="1" min="11" max="11"/>
    <col width="16" customWidth="1" min="12" max="12"/>
    <col width="16" customWidth="1" min="13" max="13"/>
    <col width="18" customWidth="1" min="14" max="14"/>
    <col width="14" customWidth="1" min="15" max="15"/>
    <col width="16" customWidth="1" min="16" max="16"/>
    <col width="24" customWidth="1" min="17" max="17"/>
    <col width="19" customWidth="1" min="18" max="18"/>
    <col width="19" customWidth="1" min="19" max="19"/>
    <col width="21" customWidth="1" min="20" max="20"/>
    <col width="17" customWidth="1" min="21" max="21"/>
    <col width="17" customWidth="1" min="22" max="22"/>
    <col width="15" customWidth="1" min="23" max="23"/>
    <col width="22" customWidth="1" min="24" max="24"/>
    <col width="22" customWidth="1" min="25" max="25"/>
    <col width="15" customWidth="1" min="26" max="26"/>
    <col width="20" customWidth="1" min="27" max="27"/>
    <col width="34" customWidth="1" min="28" max="28"/>
  </cols>
  <sheetData>
    <row r="1" ht="34" customHeight="1">
      <c r="A1" s="1" t="inlineStr">
        <is>
          <t>ID exclusiva</t>
        </is>
      </c>
      <c r="B1" s="1" t="inlineStr">
        <is>
          <t>Estado</t>
        </is>
      </c>
      <c r="C1" s="1" t="inlineStr">
        <is>
          <t>Fecha de captación</t>
        </is>
      </c>
      <c r="D1" s="1" t="inlineStr">
        <is>
          <t>Fecha inicio exclusiva</t>
        </is>
      </c>
      <c r="E1" s="1" t="inlineStr">
        <is>
          <t>Fecha fin exclusiva</t>
        </is>
      </c>
      <c r="F1" s="1" t="inlineStr">
        <is>
          <t>Días de exclusiva</t>
        </is>
      </c>
      <c r="G1" s="1" t="inlineStr">
        <is>
          <t>Propietario/a</t>
        </is>
      </c>
      <c r="H1" s="1" t="inlineStr">
        <is>
          <t>NIF</t>
        </is>
      </c>
      <c r="I1" s="1" t="inlineStr">
        <is>
          <t>Teléfono</t>
        </is>
      </c>
      <c r="J1" s="1" t="inlineStr">
        <is>
          <t>Email</t>
        </is>
      </c>
      <c r="K1" s="1" t="inlineStr">
        <is>
          <t>Dirección del inmueble</t>
        </is>
      </c>
      <c r="L1" s="1" t="inlineStr">
        <is>
          <t>Municipio</t>
        </is>
      </c>
      <c r="M1" s="1" t="inlineStr">
        <is>
          <t>Provincia</t>
        </is>
      </c>
      <c r="N1" s="1" t="inlineStr">
        <is>
          <t>Tipo de inmueble</t>
        </is>
      </c>
      <c r="O1" s="1" t="inlineStr">
        <is>
          <t>Habitaciones</t>
        </is>
      </c>
      <c r="P1" s="1" t="inlineStr">
        <is>
          <t>Superficie m²</t>
        </is>
      </c>
      <c r="Q1" s="1" t="inlineStr">
        <is>
          <t>Referencia catastral</t>
        </is>
      </c>
      <c r="R1" s="1" t="inlineStr">
        <is>
          <t>Precio de salida (€)</t>
        </is>
      </c>
      <c r="S1" s="1" t="inlineStr">
        <is>
          <t>Comisión pactada (%)</t>
        </is>
      </c>
      <c r="T1" s="1" t="inlineStr">
        <is>
          <t>Comisión estimada (€)</t>
        </is>
      </c>
      <c r="U1" s="1" t="inlineStr">
        <is>
          <t>Visitas realizadas</t>
        </is>
      </c>
      <c r="V1" s="1" t="inlineStr">
        <is>
          <t>Ofertas recibidas</t>
        </is>
      </c>
      <c r="W1" s="1" t="inlineStr">
        <is>
          <t>Última visita</t>
        </is>
      </c>
      <c r="X1" s="1" t="inlineStr">
        <is>
          <t>Próxima acción</t>
        </is>
      </c>
      <c r="Y1" s="1" t="inlineStr">
        <is>
          <t>Responsable comercial</t>
        </is>
      </c>
      <c r="Z1" s="1" t="inlineStr">
        <is>
          <t>Días restantes</t>
        </is>
      </c>
      <c r="AA1" s="1" t="inlineStr">
        <is>
          <t>Alerta de vencimiento</t>
        </is>
      </c>
      <c r="AB1" s="1" t="inlineStr">
        <is>
          <t>Observaciones</t>
        </is>
      </c>
    </row>
    <row r="2">
      <c r="A2" s="2" t="inlineStr">
        <is>
          <t>EX-2026-001</t>
        </is>
      </c>
      <c r="B2" s="2" t="inlineStr">
        <is>
          <t>Activa</t>
        </is>
      </c>
      <c r="C2" s="39" t="n">
        <v>46030</v>
      </c>
      <c r="D2" s="39" t="n">
        <v>46037</v>
      </c>
      <c r="E2" s="39" t="n">
        <v>46290</v>
      </c>
      <c r="F2" s="4">
        <f>IF(OR($D2="",$E2=""),"",$E2-$D2)</f>
        <v/>
      </c>
      <c r="G2" s="5" t="inlineStr">
        <is>
          <t>María García</t>
        </is>
      </c>
      <c r="H2" s="2" t="inlineStr">
        <is>
          <t>12345678Z</t>
        </is>
      </c>
      <c r="I2" s="2" t="inlineStr">
        <is>
          <t>600 123 456</t>
        </is>
      </c>
      <c r="J2" s="5" t="inlineStr">
        <is>
          <t>maria.garcia@email.es</t>
        </is>
      </c>
      <c r="K2" s="5" t="inlineStr">
        <is>
          <t>Calle Mayor 12, 3ºB</t>
        </is>
      </c>
      <c r="L2" s="2" t="inlineStr">
        <is>
          <t>Madrid</t>
        </is>
      </c>
      <c r="M2" s="2" t="inlineStr">
        <is>
          <t>Madrid</t>
        </is>
      </c>
      <c r="N2" s="2" t="inlineStr">
        <is>
          <t>Piso</t>
        </is>
      </c>
      <c r="O2" s="6" t="n">
        <v>3</v>
      </c>
      <c r="P2" s="7" t="n">
        <v>92.5</v>
      </c>
      <c r="Q2" s="2" t="inlineStr">
        <is>
          <t>1234567VK4713S0001AB</t>
        </is>
      </c>
      <c r="R2" s="8" t="n">
        <v>315000</v>
      </c>
      <c r="S2" s="9" t="n">
        <v>0.035</v>
      </c>
      <c r="T2" s="10">
        <f>IF(OR($R2="",$S2=""),"",$R2*$S2)</f>
        <v/>
      </c>
      <c r="U2" s="6" t="n">
        <v>12</v>
      </c>
      <c r="V2" s="6" t="n">
        <v>2</v>
      </c>
      <c r="W2" s="39" t="n">
        <v>46268</v>
      </c>
      <c r="X2" s="5" t="inlineStr">
        <is>
          <t>Concertar visita</t>
        </is>
      </c>
      <c r="Y2" s="2" t="inlineStr">
        <is>
          <t>Lucía Romero</t>
        </is>
      </c>
      <c r="Z2" s="4">
        <f>IF($E2="","",$E2-TODAY())</f>
        <v/>
      </c>
      <c r="AA2" s="11">
        <f>IF($A2="","",IF($B2="Vendida","Cerrada",IF($Z2&lt;0,"Vencida",IF($Z2&lt;=15,"Renovar pronto","Vigente"))))</f>
        <v/>
      </c>
      <c r="AB2" s="5" t="inlineStr">
        <is>
          <t>Propietaria disponible para visitas de tarde.</t>
        </is>
      </c>
    </row>
    <row r="3">
      <c r="A3" s="2" t="inlineStr">
        <is>
          <t>EX-2026-002</t>
        </is>
      </c>
      <c r="B3" s="2" t="inlineStr">
        <is>
          <t>Activa</t>
        </is>
      </c>
      <c r="C3" s="39" t="n">
        <v>46056</v>
      </c>
      <c r="D3" s="39" t="n">
        <v>46063</v>
      </c>
      <c r="E3" s="39" t="n">
        <v>46277</v>
      </c>
      <c r="F3" s="12">
        <f>IF(OR($D3="",$E3=""),"",$E3-$D3)</f>
        <v/>
      </c>
      <c r="G3" s="5" t="inlineStr">
        <is>
          <t>Antonio López</t>
        </is>
      </c>
      <c r="H3" s="2" t="inlineStr">
        <is>
          <t>23456789D</t>
        </is>
      </c>
      <c r="I3" s="2" t="inlineStr">
        <is>
          <t>611 234 567</t>
        </is>
      </c>
      <c r="J3" s="5" t="inlineStr">
        <is>
          <t>antonio.lopez@email.es</t>
        </is>
      </c>
      <c r="K3" s="5" t="inlineStr">
        <is>
          <t>Av. Diagonal 405</t>
        </is>
      </c>
      <c r="L3" s="2" t="inlineStr">
        <is>
          <t>Barcelona</t>
        </is>
      </c>
      <c r="M3" s="2" t="inlineStr">
        <is>
          <t>Barcelona</t>
        </is>
      </c>
      <c r="N3" s="2" t="inlineStr">
        <is>
          <t>Piso</t>
        </is>
      </c>
      <c r="O3" s="6" t="n">
        <v>4</v>
      </c>
      <c r="P3" s="7" t="n">
        <v>118</v>
      </c>
      <c r="Q3" s="2" t="inlineStr">
        <is>
          <t>2345678DF3824A0002CD</t>
        </is>
      </c>
      <c r="R3" s="8" t="n">
        <v>465000</v>
      </c>
      <c r="S3" s="9" t="n">
        <v>0.04</v>
      </c>
      <c r="T3" s="13">
        <f>IF(OR($R3="",$S3=""),"",$R3*$S3)</f>
        <v/>
      </c>
      <c r="U3" s="6" t="n">
        <v>18</v>
      </c>
      <c r="V3" s="6" t="n">
        <v>3</v>
      </c>
      <c r="W3" s="39" t="n">
        <v>46270</v>
      </c>
      <c r="X3" s="5" t="inlineStr">
        <is>
          <t>Renovar exclusiva</t>
        </is>
      </c>
      <c r="Y3" s="2" t="inlineStr">
        <is>
          <t>Javier Ortega</t>
        </is>
      </c>
      <c r="Z3" s="12">
        <f>IF($E3="","",$E3-TODAY())</f>
        <v/>
      </c>
      <c r="AA3" s="14">
        <f>IF($A3="","",IF($B3="Vendida","Cerrada",IF($Z3&lt;0,"Vencida",IF($Z3&lt;=15,"Renovar pronto","Vigente"))))</f>
        <v/>
      </c>
      <c r="AB3" s="5" t="inlineStr">
        <is>
          <t>Solicita revisión de precio antes de renovar.</t>
        </is>
      </c>
    </row>
    <row r="4">
      <c r="A4" s="2" t="inlineStr">
        <is>
          <t>EX-2026-003</t>
        </is>
      </c>
      <c r="B4" s="2" t="inlineStr">
        <is>
          <t>Reservada</t>
        </is>
      </c>
      <c r="C4" s="39" t="n">
        <v>46071</v>
      </c>
      <c r="D4" s="39" t="n">
        <v>46082</v>
      </c>
      <c r="E4" s="39" t="n">
        <v>46285</v>
      </c>
      <c r="F4" s="4">
        <f>IF(OR($D4="",$E4=""),"",$E4-$D4)</f>
        <v/>
      </c>
      <c r="G4" s="5" t="inlineStr">
        <is>
          <t>Carmen Ruiz</t>
        </is>
      </c>
      <c r="H4" s="2" t="inlineStr">
        <is>
          <t>34567890V</t>
        </is>
      </c>
      <c r="I4" s="2" t="inlineStr">
        <is>
          <t>622 345 678</t>
        </is>
      </c>
      <c r="J4" s="5" t="inlineStr">
        <is>
          <t>carmen.ruiz@email.es</t>
        </is>
      </c>
      <c r="K4" s="5" t="inlineStr">
        <is>
          <t>Calle del Mar 18</t>
        </is>
      </c>
      <c r="L4" s="2" t="inlineStr">
        <is>
          <t>Málaga</t>
        </is>
      </c>
      <c r="M4" s="2" t="inlineStr">
        <is>
          <t>Málaga</t>
        </is>
      </c>
      <c r="N4" s="2" t="inlineStr">
        <is>
          <t>Chalet</t>
        </is>
      </c>
      <c r="O4" s="6" t="n">
        <v>5</v>
      </c>
      <c r="P4" s="7" t="n">
        <v>195</v>
      </c>
      <c r="Q4" s="2" t="inlineStr">
        <is>
          <t>3456789UF5645B0003EF</t>
        </is>
      </c>
      <c r="R4" s="8" t="n">
        <v>590000</v>
      </c>
      <c r="S4" s="9" t="n">
        <v>0.03</v>
      </c>
      <c r="T4" s="10">
        <f>IF(OR($R4="",$S4=""),"",$R4*$S4)</f>
        <v/>
      </c>
      <c r="U4" s="6" t="n">
        <v>9</v>
      </c>
      <c r="V4" s="6" t="n">
        <v>1</v>
      </c>
      <c r="W4" s="39" t="n">
        <v>46266</v>
      </c>
      <c r="X4" s="5" t="inlineStr">
        <is>
          <t>Revisar oferta</t>
        </is>
      </c>
      <c r="Y4" s="2" t="inlineStr">
        <is>
          <t>Elena Vidal</t>
        </is>
      </c>
      <c r="Z4" s="4">
        <f>IF($E4="","",$E4-TODAY())</f>
        <v/>
      </c>
      <c r="AA4" s="11">
        <f>IF($A4="","",IF($B4="Vendida","Cerrada",IF($Z4&lt;0,"Vencida",IF($Z4&lt;=15,"Renovar pronto","Vigente"))))</f>
        <v/>
      </c>
      <c r="AB4" s="5" t="inlineStr">
        <is>
          <t>Reserva condicionada a la financiación de la parte compradora.</t>
        </is>
      </c>
    </row>
    <row r="5">
      <c r="A5" s="2" t="inlineStr">
        <is>
          <t>EX-2026-004</t>
        </is>
      </c>
      <c r="B5" s="2" t="inlineStr">
        <is>
          <t>Vendida</t>
        </is>
      </c>
      <c r="C5" s="39" t="n">
        <v>46034</v>
      </c>
      <c r="D5" s="39" t="n">
        <v>46042</v>
      </c>
      <c r="E5" s="39" t="n">
        <v>46173</v>
      </c>
      <c r="F5" s="12">
        <f>IF(OR($D5="",$E5=""),"",$E5-$D5)</f>
        <v/>
      </c>
      <c r="G5" s="5" t="inlineStr">
        <is>
          <t>José Martínez</t>
        </is>
      </c>
      <c r="H5" s="2" t="inlineStr">
        <is>
          <t>45678901G</t>
        </is>
      </c>
      <c r="I5" s="2" t="inlineStr">
        <is>
          <t>633 456 789</t>
        </is>
      </c>
      <c r="J5" s="5" t="inlineStr">
        <is>
          <t>jose.martinez@email.es</t>
        </is>
      </c>
      <c r="K5" s="5" t="inlineStr">
        <is>
          <t>Calle Sierpes 8</t>
        </is>
      </c>
      <c r="L5" s="2" t="inlineStr">
        <is>
          <t>Sevilla</t>
        </is>
      </c>
      <c r="M5" s="2" t="inlineStr">
        <is>
          <t>Sevilla</t>
        </is>
      </c>
      <c r="N5" s="2" t="inlineStr">
        <is>
          <t>Piso</t>
        </is>
      </c>
      <c r="O5" s="6" t="n">
        <v>3</v>
      </c>
      <c r="P5" s="7" t="n">
        <v>81</v>
      </c>
      <c r="Q5" s="2" t="inlineStr">
        <is>
          <t>4567890TG6756C0004GH</t>
        </is>
      </c>
      <c r="R5" s="8" t="n">
        <v>248000</v>
      </c>
      <c r="S5" s="9" t="n">
        <v>0.035</v>
      </c>
      <c r="T5" s="13">
        <f>IF(OR($R5="",$S5=""),"",$R5*$S5)</f>
        <v/>
      </c>
      <c r="U5" s="6" t="n">
        <v>16</v>
      </c>
      <c r="V5" s="6" t="n">
        <v>4</v>
      </c>
      <c r="W5" s="39" t="n">
        <v>46160</v>
      </c>
      <c r="X5" s="5" t="inlineStr">
        <is>
          <t>Preparar arras</t>
        </is>
      </c>
      <c r="Y5" s="2" t="inlineStr">
        <is>
          <t>Lucía Romero</t>
        </is>
      </c>
      <c r="Z5" s="12">
        <f>IF($E5="","",$E5-TODAY())</f>
        <v/>
      </c>
      <c r="AA5" s="14">
        <f>IF($A5="","",IF($B5="Vendida","Cerrada",IF($Z5&lt;0,"Vencida",IF($Z5&lt;=15,"Renovar pronto","Vigente"))))</f>
        <v/>
      </c>
      <c r="AB5" s="5" t="inlineStr">
        <is>
          <t>Escritura prevista en notaría durante el mes de septiembre.</t>
        </is>
      </c>
    </row>
    <row r="6">
      <c r="A6" s="2" t="inlineStr">
        <is>
          <t>EX-2026-005</t>
        </is>
      </c>
      <c r="B6" s="2" t="inlineStr">
        <is>
          <t>Activa</t>
        </is>
      </c>
      <c r="C6" s="39" t="n">
        <v>46105</v>
      </c>
      <c r="D6" s="39" t="n">
        <v>46113</v>
      </c>
      <c r="E6" s="39" t="n">
        <v>46295</v>
      </c>
      <c r="F6" s="4">
        <f>IF(OR($D6="",$E6=""),"",$E6-$D6)</f>
        <v/>
      </c>
      <c r="G6" s="5" t="inlineStr">
        <is>
          <t>Laura Fernández</t>
        </is>
      </c>
      <c r="H6" s="2" t="inlineStr">
        <is>
          <t>56789012P</t>
        </is>
      </c>
      <c r="I6" s="2" t="inlineStr">
        <is>
          <t>644 567 890</t>
        </is>
      </c>
      <c r="J6" s="5" t="inlineStr">
        <is>
          <t>laura.fernandez@email.es</t>
        </is>
      </c>
      <c r="K6" s="5" t="inlineStr">
        <is>
          <t>Calle Colón 22</t>
        </is>
      </c>
      <c r="L6" s="2" t="inlineStr">
        <is>
          <t>Valencia</t>
        </is>
      </c>
      <c r="M6" s="2" t="inlineStr">
        <is>
          <t>Valencia</t>
        </is>
      </c>
      <c r="N6" s="2" t="inlineStr">
        <is>
          <t>Piso</t>
        </is>
      </c>
      <c r="O6" s="6" t="n">
        <v>4</v>
      </c>
      <c r="P6" s="7" t="n">
        <v>105</v>
      </c>
      <c r="Q6" s="2" t="inlineStr">
        <is>
          <t>5678901YJ7867D0005IJ</t>
        </is>
      </c>
      <c r="R6" s="8" t="n">
        <v>375000</v>
      </c>
      <c r="S6" s="9" t="n">
        <v>0.035</v>
      </c>
      <c r="T6" s="10">
        <f>IF(OR($R6="",$S6=""),"",$R6*$S6)</f>
        <v/>
      </c>
      <c r="U6" s="6" t="n">
        <v>14</v>
      </c>
      <c r="V6" s="6" t="n">
        <v>2</v>
      </c>
      <c r="W6" s="39" t="n">
        <v>46269</v>
      </c>
      <c r="X6" s="5" t="inlineStr">
        <is>
          <t>Actualizar anuncio</t>
        </is>
      </c>
      <c r="Y6" s="2" t="inlineStr">
        <is>
          <t>Diego Mora</t>
        </is>
      </c>
      <c r="Z6" s="4">
        <f>IF($E6="","",$E6-TODAY())</f>
        <v/>
      </c>
      <c r="AA6" s="11">
        <f>IF($A6="","",IF($B6="Vendida","Cerrada",IF($Z6&lt;0,"Vencida",IF($Z6&lt;=15,"Renovar pronto","Vigente"))))</f>
        <v/>
      </c>
      <c r="AB6" s="5" t="inlineStr">
        <is>
          <t>Pendiente de recibir certificado energético actualizado.</t>
        </is>
      </c>
    </row>
    <row r="7">
      <c r="A7" s="2" t="inlineStr">
        <is>
          <t>EX-2026-006</t>
        </is>
      </c>
      <c r="B7" s="2" t="inlineStr">
        <is>
          <t>Cancelada</t>
        </is>
      </c>
      <c r="C7" s="39" t="n">
        <v>46063</v>
      </c>
      <c r="D7" s="39" t="n">
        <v>46082</v>
      </c>
      <c r="E7" s="39" t="n">
        <v>46218</v>
      </c>
      <c r="F7" s="12">
        <f>IF(OR($D7="",$E7=""),"",$E7-$D7)</f>
        <v/>
      </c>
      <c r="G7" s="5" t="inlineStr">
        <is>
          <t>Manuel Sánchez</t>
        </is>
      </c>
      <c r="H7" s="2" t="inlineStr">
        <is>
          <t>67890123X</t>
        </is>
      </c>
      <c r="I7" s="2" t="inlineStr">
        <is>
          <t>655 678 901</t>
        </is>
      </c>
      <c r="J7" s="5" t="inlineStr">
        <is>
          <t>manuel.sanchez@email.es</t>
        </is>
      </c>
      <c r="K7" s="5" t="inlineStr">
        <is>
          <t>Gran Vía 31</t>
        </is>
      </c>
      <c r="L7" s="2" t="inlineStr">
        <is>
          <t>Bilbao</t>
        </is>
      </c>
      <c r="M7" s="2" t="inlineStr">
        <is>
          <t>Bizkaia</t>
        </is>
      </c>
      <c r="N7" s="2" t="inlineStr">
        <is>
          <t>Local</t>
        </is>
      </c>
      <c r="O7" s="6" t="n">
        <v>0</v>
      </c>
      <c r="P7" s="7" t="n">
        <v>135</v>
      </c>
      <c r="Q7" s="2" t="inlineStr">
        <is>
          <t>6789012WP8978E0006KL</t>
        </is>
      </c>
      <c r="R7" s="8" t="n">
        <v>210000</v>
      </c>
      <c r="S7" s="9" t="n">
        <v>0.05</v>
      </c>
      <c r="T7" s="13">
        <f>IF(OR($R7="",$S7=""),"",$R7*$S7)</f>
        <v/>
      </c>
      <c r="U7" s="6" t="n">
        <v>7</v>
      </c>
      <c r="V7" s="6" t="n">
        <v>0</v>
      </c>
      <c r="W7" s="39" t="n">
        <v>46201</v>
      </c>
      <c r="X7" s="5" t="inlineStr">
        <is>
          <t>Llamar propietario</t>
        </is>
      </c>
      <c r="Y7" s="2" t="inlineStr">
        <is>
          <t>Javier Ortega</t>
        </is>
      </c>
      <c r="Z7" s="12">
        <f>IF($E7="","",$E7-TODAY())</f>
        <v/>
      </c>
      <c r="AA7" s="14">
        <f>IF($A7="","",IF($B7="Vendida","Cerrada",IF($Z7&lt;0,"Vencida",IF($Z7&lt;=15,"Renovar pronto","Vigente"))))</f>
        <v/>
      </c>
      <c r="AB7" s="5" t="inlineStr">
        <is>
          <t>Contrato cancelado por decisión de la propiedad.</t>
        </is>
      </c>
    </row>
    <row r="8">
      <c r="A8" s="2" t="inlineStr">
        <is>
          <t>EX-2026-007</t>
        </is>
      </c>
      <c r="B8" s="2" t="inlineStr">
        <is>
          <t>Activa</t>
        </is>
      </c>
      <c r="C8" s="39" t="n">
        <v>46140</v>
      </c>
      <c r="D8" s="39" t="n">
        <v>46147</v>
      </c>
      <c r="E8" s="39" t="n">
        <v>46293</v>
      </c>
      <c r="F8" s="4">
        <f>IF(OR($D8="",$E8=""),"",$E8-$D8)</f>
        <v/>
      </c>
      <c r="G8" s="5" t="inlineStr">
        <is>
          <t>Ana Martín</t>
        </is>
      </c>
      <c r="H8" s="2" t="inlineStr">
        <is>
          <t>78901234S</t>
        </is>
      </c>
      <c r="I8" s="2" t="inlineStr">
        <is>
          <t>666 789 012</t>
        </is>
      </c>
      <c r="J8" s="5" t="inlineStr">
        <is>
          <t>ana.martin@email.es</t>
        </is>
      </c>
      <c r="K8" s="5" t="inlineStr">
        <is>
          <t>Calle Alfonso I 14</t>
        </is>
      </c>
      <c r="L8" s="2" t="inlineStr">
        <is>
          <t>Zaragoza</t>
        </is>
      </c>
      <c r="M8" s="2" t="inlineStr">
        <is>
          <t>Zaragoza</t>
        </is>
      </c>
      <c r="N8" s="2" t="inlineStr">
        <is>
          <t>Piso</t>
        </is>
      </c>
      <c r="O8" s="6" t="n">
        <v>3</v>
      </c>
      <c r="P8" s="7" t="n">
        <v>76</v>
      </c>
      <c r="Q8" s="2" t="inlineStr">
        <is>
          <t>7890123XM9089F0007MN</t>
        </is>
      </c>
      <c r="R8" s="8" t="n">
        <v>189000</v>
      </c>
      <c r="S8" s="9" t="n">
        <v>0.03</v>
      </c>
      <c r="T8" s="10">
        <f>IF(OR($R8="",$S8=""),"",$R8*$S8)</f>
        <v/>
      </c>
      <c r="U8" s="6" t="n">
        <v>11</v>
      </c>
      <c r="V8" s="6" t="n">
        <v>1</v>
      </c>
      <c r="W8" s="39" t="n">
        <v>46267</v>
      </c>
      <c r="X8" s="5" t="inlineStr">
        <is>
          <t>Concertar visita</t>
        </is>
      </c>
      <c r="Y8" s="2" t="inlineStr">
        <is>
          <t>Nuria Campos</t>
        </is>
      </c>
      <c r="Z8" s="4">
        <f>IF($E8="","",$E8-TODAY())</f>
        <v/>
      </c>
      <c r="AA8" s="11">
        <f>IF($A8="","",IF($B8="Vendida","Cerrada",IF($Z8&lt;0,"Vencida",IF($Z8&lt;=15,"Renovar pronto","Vigente"))))</f>
        <v/>
      </c>
      <c r="AB8" s="5" t="inlineStr">
        <is>
          <t>Buena acogida en portales; preparar reportaje fotográfico.</t>
        </is>
      </c>
    </row>
    <row r="9">
      <c r="A9" s="2" t="inlineStr">
        <is>
          <t>EX-2026-008</t>
        </is>
      </c>
      <c r="B9" s="2" t="inlineStr">
        <is>
          <t>Vencida</t>
        </is>
      </c>
      <c r="C9" s="39" t="n">
        <v>46027</v>
      </c>
      <c r="D9" s="39" t="n">
        <v>46032</v>
      </c>
      <c r="E9" s="39" t="n">
        <v>46203</v>
      </c>
      <c r="F9" s="12">
        <f>IF(OR($D9="",$E9=""),"",$E9-$D9)</f>
        <v/>
      </c>
      <c r="G9" s="5" t="inlineStr">
        <is>
          <t>Pablo Navarro</t>
        </is>
      </c>
      <c r="H9" s="2" t="inlineStr">
        <is>
          <t>89012345H</t>
        </is>
      </c>
      <c r="I9" s="2" t="inlineStr">
        <is>
          <t>677 890 123</t>
        </is>
      </c>
      <c r="J9" s="5" t="inlineStr">
        <is>
          <t>pablo.navarro@email.es</t>
        </is>
      </c>
      <c r="K9" s="5" t="inlineStr">
        <is>
          <t>Calle Real 7</t>
        </is>
      </c>
      <c r="L9" s="2" t="inlineStr">
        <is>
          <t>Alicante</t>
        </is>
      </c>
      <c r="M9" s="2" t="inlineStr">
        <is>
          <t>Alicante</t>
        </is>
      </c>
      <c r="N9" s="2" t="inlineStr">
        <is>
          <t>Chalet</t>
        </is>
      </c>
      <c r="O9" s="6" t="n">
        <v>5</v>
      </c>
      <c r="P9" s="7" t="n">
        <v>180</v>
      </c>
      <c r="Q9" s="2" t="inlineStr">
        <is>
          <t>8901234ZN0190G0008OP</t>
        </is>
      </c>
      <c r="R9" s="8" t="n">
        <v>425000</v>
      </c>
      <c r="S9" s="9" t="n">
        <v>0.04</v>
      </c>
      <c r="T9" s="13">
        <f>IF(OR($R9="",$S9=""),"",$R9*$S9)</f>
        <v/>
      </c>
      <c r="U9" s="6" t="n">
        <v>6</v>
      </c>
      <c r="V9" s="6" t="n">
        <v>1</v>
      </c>
      <c r="W9" s="39" t="n">
        <v>46185</v>
      </c>
      <c r="X9" s="5" t="inlineStr">
        <is>
          <t>Llamar propietario</t>
        </is>
      </c>
      <c r="Y9" s="2" t="inlineStr">
        <is>
          <t>Elena Vidal</t>
        </is>
      </c>
      <c r="Z9" s="12">
        <f>IF($E9="","",$E9-TODAY())</f>
        <v/>
      </c>
      <c r="AA9" s="14">
        <f>IF($A9="","",IF($B9="Vendida","Cerrada",IF($Z9&lt;0,"Vencida",IF($Z9&lt;=15,"Renovar pronto","Vigente"))))</f>
        <v/>
      </c>
      <c r="AB9" s="5" t="inlineStr">
        <is>
          <t>Exclusiva vencida; pendiente de confirmar interés de renovación.</t>
        </is>
      </c>
    </row>
    <row r="10">
      <c r="A10" s="2" t="inlineStr">
        <is>
          <t>EX-2026-009</t>
        </is>
      </c>
      <c r="B10" s="2" t="inlineStr">
        <is>
          <t>Activa</t>
        </is>
      </c>
      <c r="C10" s="39" t="n">
        <v>46176</v>
      </c>
      <c r="D10" s="39" t="n">
        <v>46183</v>
      </c>
      <c r="E10" s="39" t="n">
        <v>46283</v>
      </c>
      <c r="F10" s="4">
        <f>IF(OR($D10="",$E10=""),"",$E10-$D10)</f>
        <v/>
      </c>
      <c r="G10" s="5" t="inlineStr">
        <is>
          <t>Sofía Torres</t>
        </is>
      </c>
      <c r="H10" s="2" t="inlineStr">
        <is>
          <t>90123456Q</t>
        </is>
      </c>
      <c r="I10" s="2" t="inlineStr">
        <is>
          <t>688 901 234</t>
        </is>
      </c>
      <c r="J10" s="5" t="inlineStr">
        <is>
          <t>sofia.torres@email.es</t>
        </is>
      </c>
      <c r="K10" s="5" t="inlineStr">
        <is>
          <t>Calle Larios 5</t>
        </is>
      </c>
      <c r="L10" s="2" t="inlineStr">
        <is>
          <t>Málaga</t>
        </is>
      </c>
      <c r="M10" s="2" t="inlineStr">
        <is>
          <t>Málaga</t>
        </is>
      </c>
      <c r="N10" s="2" t="inlineStr">
        <is>
          <t>Garaje</t>
        </is>
      </c>
      <c r="O10" s="6" t="n">
        <v>0</v>
      </c>
      <c r="P10" s="7" t="n">
        <v>14</v>
      </c>
      <c r="Q10" s="2" t="inlineStr">
        <is>
          <t>9012345AR1201H0009QR</t>
        </is>
      </c>
      <c r="R10" s="8" t="n">
        <v>32000</v>
      </c>
      <c r="S10" s="9" t="n">
        <v>0.025</v>
      </c>
      <c r="T10" s="10">
        <f>IF(OR($R10="",$S10=""),"",$R10*$S10)</f>
        <v/>
      </c>
      <c r="U10" s="6" t="n">
        <v>5</v>
      </c>
      <c r="V10" s="6" t="n">
        <v>1</v>
      </c>
      <c r="W10" s="39" t="n">
        <v>46271</v>
      </c>
      <c r="X10" s="5" t="inlineStr">
        <is>
          <t>Actualizar anuncio</t>
        </is>
      </c>
      <c r="Y10" s="2" t="inlineStr">
        <is>
          <t>Diego Mora</t>
        </is>
      </c>
      <c r="Z10" s="4">
        <f>IF($E10="","",$E10-TODAY())</f>
        <v/>
      </c>
      <c r="AA10" s="11">
        <f>IF($A10="","",IF($B10="Vendida","Cerrada",IF($Z10&lt;0,"Vencida",IF($Z10&lt;=15,"Renovar pronto","Vigente"))))</f>
        <v/>
      </c>
      <c r="AB10" s="5" t="inlineStr">
        <is>
          <t>Acceso cómodo y puerta automática; precio revisado recientemente.</t>
        </is>
      </c>
    </row>
    <row r="11">
      <c r="A11" s="2" t="n"/>
      <c r="B11" s="2" t="n"/>
      <c r="C11" s="39" t="n"/>
      <c r="D11" s="39" t="n"/>
      <c r="E11" s="39" t="n"/>
      <c r="F11" s="12">
        <f>IF(OR($D11="",$E11=""),"",$E11-$D11)</f>
        <v/>
      </c>
      <c r="G11" s="5" t="n"/>
      <c r="H11" s="2" t="n"/>
      <c r="I11" s="2" t="n"/>
      <c r="J11" s="5" t="n"/>
      <c r="K11" s="5" t="n"/>
      <c r="L11" s="2" t="n"/>
      <c r="M11" s="2" t="n"/>
      <c r="N11" s="2" t="n"/>
      <c r="O11" s="6" t="n"/>
      <c r="P11" s="7" t="n"/>
      <c r="Q11" s="2" t="n"/>
      <c r="R11" s="8" t="n"/>
      <c r="S11" s="9" t="n"/>
      <c r="T11" s="13">
        <f>IF(OR($R11="",$S11=""),"",$R11*$S11)</f>
        <v/>
      </c>
      <c r="U11" s="6" t="n"/>
      <c r="V11" s="6" t="n"/>
      <c r="W11" s="39" t="n"/>
      <c r="X11" s="5" t="n"/>
      <c r="Y11" s="2" t="n"/>
      <c r="Z11" s="12">
        <f>IF($E11="","",$E11-TODAY())</f>
        <v/>
      </c>
      <c r="AA11" s="14">
        <f>IF($A11="","",IF($B11="Vendida","Cerrada",IF($Z11&lt;0,"Vencida",IF($Z11&lt;=15,"Renovar pronto","Vigente"))))</f>
        <v/>
      </c>
      <c r="AB11" s="5" t="n"/>
    </row>
    <row r="12">
      <c r="A12" s="2" t="n"/>
      <c r="B12" s="2" t="n"/>
      <c r="C12" s="39" t="n"/>
      <c r="D12" s="39" t="n"/>
      <c r="E12" s="39" t="n"/>
      <c r="F12" s="4">
        <f>IF(OR($D12="",$E12=""),"",$E12-$D12)</f>
        <v/>
      </c>
      <c r="G12" s="5" t="n"/>
      <c r="H12" s="2" t="n"/>
      <c r="I12" s="2" t="n"/>
      <c r="J12" s="5" t="n"/>
      <c r="K12" s="5" t="n"/>
      <c r="L12" s="2" t="n"/>
      <c r="M12" s="2" t="n"/>
      <c r="N12" s="2" t="n"/>
      <c r="O12" s="6" t="n"/>
      <c r="P12" s="7" t="n"/>
      <c r="Q12" s="2" t="n"/>
      <c r="R12" s="8" t="n"/>
      <c r="S12" s="9" t="n"/>
      <c r="T12" s="10">
        <f>IF(OR($R12="",$S12=""),"",$R12*$S12)</f>
        <v/>
      </c>
      <c r="U12" s="6" t="n"/>
      <c r="V12" s="6" t="n"/>
      <c r="W12" s="39" t="n"/>
      <c r="X12" s="5" t="n"/>
      <c r="Y12" s="2" t="n"/>
      <c r="Z12" s="4">
        <f>IF($E12="","",$E12-TODAY())</f>
        <v/>
      </c>
      <c r="AA12" s="11">
        <f>IF($A12="","",IF($B12="Vendida","Cerrada",IF($Z12&lt;0,"Vencida",IF($Z12&lt;=15,"Renovar pronto","Vigente"))))</f>
        <v/>
      </c>
      <c r="AB12" s="5" t="n"/>
    </row>
    <row r="13">
      <c r="A13" s="2" t="n"/>
      <c r="B13" s="2" t="n"/>
      <c r="C13" s="39" t="n"/>
      <c r="D13" s="39" t="n"/>
      <c r="E13" s="39" t="n"/>
      <c r="F13" s="12">
        <f>IF(OR($D13="",$E13=""),"",$E13-$D13)</f>
        <v/>
      </c>
      <c r="G13" s="5" t="n"/>
      <c r="H13" s="2" t="n"/>
      <c r="I13" s="2" t="n"/>
      <c r="J13" s="5" t="n"/>
      <c r="K13" s="5" t="n"/>
      <c r="L13" s="2" t="n"/>
      <c r="M13" s="2" t="n"/>
      <c r="N13" s="2" t="n"/>
      <c r="O13" s="6" t="n"/>
      <c r="P13" s="7" t="n"/>
      <c r="Q13" s="2" t="n"/>
      <c r="R13" s="8" t="n"/>
      <c r="S13" s="9" t="n"/>
      <c r="T13" s="13">
        <f>IF(OR($R13="",$S13=""),"",$R13*$S13)</f>
        <v/>
      </c>
      <c r="U13" s="6" t="n"/>
      <c r="V13" s="6" t="n"/>
      <c r="W13" s="39" t="n"/>
      <c r="X13" s="5" t="n"/>
      <c r="Y13" s="2" t="n"/>
      <c r="Z13" s="12">
        <f>IF($E13="","",$E13-TODAY())</f>
        <v/>
      </c>
      <c r="AA13" s="14">
        <f>IF($A13="","",IF($B13="Vendida","Cerrada",IF($Z13&lt;0,"Vencida",IF($Z13&lt;=15,"Renovar pronto","Vigente"))))</f>
        <v/>
      </c>
      <c r="AB13" s="5" t="n"/>
    </row>
    <row r="14">
      <c r="A14" s="2" t="n"/>
      <c r="B14" s="2" t="n"/>
      <c r="C14" s="39" t="n"/>
      <c r="D14" s="39" t="n"/>
      <c r="E14" s="39" t="n"/>
      <c r="F14" s="4">
        <f>IF(OR($D14="",$E14=""),"",$E14-$D14)</f>
        <v/>
      </c>
      <c r="G14" s="5" t="n"/>
      <c r="H14" s="2" t="n"/>
      <c r="I14" s="2" t="n"/>
      <c r="J14" s="5" t="n"/>
      <c r="K14" s="5" t="n"/>
      <c r="L14" s="2" t="n"/>
      <c r="M14" s="2" t="n"/>
      <c r="N14" s="2" t="n"/>
      <c r="O14" s="6" t="n"/>
      <c r="P14" s="7" t="n"/>
      <c r="Q14" s="2" t="n"/>
      <c r="R14" s="8" t="n"/>
      <c r="S14" s="9" t="n"/>
      <c r="T14" s="10">
        <f>IF(OR($R14="",$S14=""),"",$R14*$S14)</f>
        <v/>
      </c>
      <c r="U14" s="6" t="n"/>
      <c r="V14" s="6" t="n"/>
      <c r="W14" s="39" t="n"/>
      <c r="X14" s="5" t="n"/>
      <c r="Y14" s="2" t="n"/>
      <c r="Z14" s="4">
        <f>IF($E14="","",$E14-TODAY())</f>
        <v/>
      </c>
      <c r="AA14" s="11">
        <f>IF($A14="","",IF($B14="Vendida","Cerrada",IF($Z14&lt;0,"Vencida",IF($Z14&lt;=15,"Renovar pronto","Vigente"))))</f>
        <v/>
      </c>
      <c r="AB14" s="5" t="n"/>
    </row>
    <row r="15">
      <c r="A15" s="2" t="n"/>
      <c r="B15" s="2" t="n"/>
      <c r="C15" s="39" t="n"/>
      <c r="D15" s="39" t="n"/>
      <c r="E15" s="39" t="n"/>
      <c r="F15" s="12">
        <f>IF(OR($D15="",$E15=""),"",$E15-$D15)</f>
        <v/>
      </c>
      <c r="G15" s="5" t="n"/>
      <c r="H15" s="2" t="n"/>
      <c r="I15" s="2" t="n"/>
      <c r="J15" s="5" t="n"/>
      <c r="K15" s="5" t="n"/>
      <c r="L15" s="2" t="n"/>
      <c r="M15" s="2" t="n"/>
      <c r="N15" s="2" t="n"/>
      <c r="O15" s="6" t="n"/>
      <c r="P15" s="7" t="n"/>
      <c r="Q15" s="2" t="n"/>
      <c r="R15" s="8" t="n"/>
      <c r="S15" s="9" t="n"/>
      <c r="T15" s="13">
        <f>IF(OR($R15="",$S15=""),"",$R15*$S15)</f>
        <v/>
      </c>
      <c r="U15" s="6" t="n"/>
      <c r="V15" s="6" t="n"/>
      <c r="W15" s="39" t="n"/>
      <c r="X15" s="5" t="n"/>
      <c r="Y15" s="2" t="n"/>
      <c r="Z15" s="12">
        <f>IF($E15="","",$E15-TODAY())</f>
        <v/>
      </c>
      <c r="AA15" s="14">
        <f>IF($A15="","",IF($B15="Vendida","Cerrada",IF($Z15&lt;0,"Vencida",IF($Z15&lt;=15,"Renovar pronto","Vigente"))))</f>
        <v/>
      </c>
      <c r="AB15" s="5" t="n"/>
    </row>
    <row r="16">
      <c r="A16" s="2" t="n"/>
      <c r="B16" s="2" t="n"/>
      <c r="C16" s="39" t="n"/>
      <c r="D16" s="39" t="n"/>
      <c r="E16" s="39" t="n"/>
      <c r="F16" s="4">
        <f>IF(OR($D16="",$E16=""),"",$E16-$D16)</f>
        <v/>
      </c>
      <c r="G16" s="5" t="n"/>
      <c r="H16" s="2" t="n"/>
      <c r="I16" s="2" t="n"/>
      <c r="J16" s="5" t="n"/>
      <c r="K16" s="5" t="n"/>
      <c r="L16" s="2" t="n"/>
      <c r="M16" s="2" t="n"/>
      <c r="N16" s="2" t="n"/>
      <c r="O16" s="6" t="n"/>
      <c r="P16" s="7" t="n"/>
      <c r="Q16" s="2" t="n"/>
      <c r="R16" s="8" t="n"/>
      <c r="S16" s="9" t="n"/>
      <c r="T16" s="10">
        <f>IF(OR($R16="",$S16=""),"",$R16*$S16)</f>
        <v/>
      </c>
      <c r="U16" s="6" t="n"/>
      <c r="V16" s="6" t="n"/>
      <c r="W16" s="39" t="n"/>
      <c r="X16" s="5" t="n"/>
      <c r="Y16" s="2" t="n"/>
      <c r="Z16" s="4">
        <f>IF($E16="","",$E16-TODAY())</f>
        <v/>
      </c>
      <c r="AA16" s="11">
        <f>IF($A16="","",IF($B16="Vendida","Cerrada",IF($Z16&lt;0,"Vencida",IF($Z16&lt;=15,"Renovar pronto","Vigente"))))</f>
        <v/>
      </c>
      <c r="AB16" s="5" t="n"/>
    </row>
    <row r="17">
      <c r="A17" s="2" t="n"/>
      <c r="B17" s="2" t="n"/>
      <c r="C17" s="39" t="n"/>
      <c r="D17" s="39" t="n"/>
      <c r="E17" s="39" t="n"/>
      <c r="F17" s="12">
        <f>IF(OR($D17="",$E17=""),"",$E17-$D17)</f>
        <v/>
      </c>
      <c r="G17" s="5" t="n"/>
      <c r="H17" s="2" t="n"/>
      <c r="I17" s="2" t="n"/>
      <c r="J17" s="5" t="n"/>
      <c r="K17" s="5" t="n"/>
      <c r="L17" s="2" t="n"/>
      <c r="M17" s="2" t="n"/>
      <c r="N17" s="2" t="n"/>
      <c r="O17" s="6" t="n"/>
      <c r="P17" s="7" t="n"/>
      <c r="Q17" s="2" t="n"/>
      <c r="R17" s="8" t="n"/>
      <c r="S17" s="9" t="n"/>
      <c r="T17" s="13">
        <f>IF(OR($R17="",$S17=""),"",$R17*$S17)</f>
        <v/>
      </c>
      <c r="U17" s="6" t="n"/>
      <c r="V17" s="6" t="n"/>
      <c r="W17" s="39" t="n"/>
      <c r="X17" s="5" t="n"/>
      <c r="Y17" s="2" t="n"/>
      <c r="Z17" s="12">
        <f>IF($E17="","",$E17-TODAY())</f>
        <v/>
      </c>
      <c r="AA17" s="14">
        <f>IF($A17="","",IF($B17="Vendida","Cerrada",IF($Z17&lt;0,"Vencida",IF($Z17&lt;=15,"Renovar pronto","Vigente"))))</f>
        <v/>
      </c>
      <c r="AB17" s="5" t="n"/>
    </row>
    <row r="18">
      <c r="A18" s="2" t="n"/>
      <c r="B18" s="2" t="n"/>
      <c r="C18" s="39" t="n"/>
      <c r="D18" s="39" t="n"/>
      <c r="E18" s="39" t="n"/>
      <c r="F18" s="4">
        <f>IF(OR($D18="",$E18=""),"",$E18-$D18)</f>
        <v/>
      </c>
      <c r="G18" s="5" t="n"/>
      <c r="H18" s="2" t="n"/>
      <c r="I18" s="2" t="n"/>
      <c r="J18" s="5" t="n"/>
      <c r="K18" s="5" t="n"/>
      <c r="L18" s="2" t="n"/>
      <c r="M18" s="2" t="n"/>
      <c r="N18" s="2" t="n"/>
      <c r="O18" s="6" t="n"/>
      <c r="P18" s="7" t="n"/>
      <c r="Q18" s="2" t="n"/>
      <c r="R18" s="8" t="n"/>
      <c r="S18" s="9" t="n"/>
      <c r="T18" s="10">
        <f>IF(OR($R18="",$S18=""),"",$R18*$S18)</f>
        <v/>
      </c>
      <c r="U18" s="6" t="n"/>
      <c r="V18" s="6" t="n"/>
      <c r="W18" s="39" t="n"/>
      <c r="X18" s="5" t="n"/>
      <c r="Y18" s="2" t="n"/>
      <c r="Z18" s="4">
        <f>IF($E18="","",$E18-TODAY())</f>
        <v/>
      </c>
      <c r="AA18" s="11">
        <f>IF($A18="","",IF($B18="Vendida","Cerrada",IF($Z18&lt;0,"Vencida",IF($Z18&lt;=15,"Renovar pronto","Vigente"))))</f>
        <v/>
      </c>
      <c r="AB18" s="5" t="n"/>
    </row>
    <row r="19">
      <c r="A19" s="2" t="n"/>
      <c r="B19" s="2" t="n"/>
      <c r="C19" s="39" t="n"/>
      <c r="D19" s="39" t="n"/>
      <c r="E19" s="39" t="n"/>
      <c r="F19" s="12">
        <f>IF(OR($D19="",$E19=""),"",$E19-$D19)</f>
        <v/>
      </c>
      <c r="G19" s="5" t="n"/>
      <c r="H19" s="2" t="n"/>
      <c r="I19" s="2" t="n"/>
      <c r="J19" s="5" t="n"/>
      <c r="K19" s="5" t="n"/>
      <c r="L19" s="2" t="n"/>
      <c r="M19" s="2" t="n"/>
      <c r="N19" s="2" t="n"/>
      <c r="O19" s="6" t="n"/>
      <c r="P19" s="7" t="n"/>
      <c r="Q19" s="2" t="n"/>
      <c r="R19" s="8" t="n"/>
      <c r="S19" s="9" t="n"/>
      <c r="T19" s="13">
        <f>IF(OR($R19="",$S19=""),"",$R19*$S19)</f>
        <v/>
      </c>
      <c r="U19" s="6" t="n"/>
      <c r="V19" s="6" t="n"/>
      <c r="W19" s="39" t="n"/>
      <c r="X19" s="5" t="n"/>
      <c r="Y19" s="2" t="n"/>
      <c r="Z19" s="12">
        <f>IF($E19="","",$E19-TODAY())</f>
        <v/>
      </c>
      <c r="AA19" s="14">
        <f>IF($A19="","",IF($B19="Vendida","Cerrada",IF($Z19&lt;0,"Vencida",IF($Z19&lt;=15,"Renovar pronto","Vigente"))))</f>
        <v/>
      </c>
      <c r="AB19" s="5" t="n"/>
    </row>
    <row r="20">
      <c r="A20" s="2" t="n"/>
      <c r="B20" s="2" t="n"/>
      <c r="C20" s="39" t="n"/>
      <c r="D20" s="39" t="n"/>
      <c r="E20" s="39" t="n"/>
      <c r="F20" s="4">
        <f>IF(OR($D20="",$E20=""),"",$E20-$D20)</f>
        <v/>
      </c>
      <c r="G20" s="5" t="n"/>
      <c r="H20" s="2" t="n"/>
      <c r="I20" s="2" t="n"/>
      <c r="J20" s="5" t="n"/>
      <c r="K20" s="5" t="n"/>
      <c r="L20" s="2" t="n"/>
      <c r="M20" s="2" t="n"/>
      <c r="N20" s="2" t="n"/>
      <c r="O20" s="6" t="n"/>
      <c r="P20" s="7" t="n"/>
      <c r="Q20" s="2" t="n"/>
      <c r="R20" s="8" t="n"/>
      <c r="S20" s="9" t="n"/>
      <c r="T20" s="10">
        <f>IF(OR($R20="",$S20=""),"",$R20*$S20)</f>
        <v/>
      </c>
      <c r="U20" s="6" t="n"/>
      <c r="V20" s="6" t="n"/>
      <c r="W20" s="39" t="n"/>
      <c r="X20" s="5" t="n"/>
      <c r="Y20" s="2" t="n"/>
      <c r="Z20" s="4">
        <f>IF($E20="","",$E20-TODAY())</f>
        <v/>
      </c>
      <c r="AA20" s="11">
        <f>IF($A20="","",IF($B20="Vendida","Cerrada",IF($Z20&lt;0,"Vencida",IF($Z20&lt;=15,"Renovar pronto","Vigente"))))</f>
        <v/>
      </c>
      <c r="AB20" s="5" t="n"/>
    </row>
    <row r="21">
      <c r="A21" s="2" t="n"/>
      <c r="B21" s="2" t="n"/>
      <c r="C21" s="39" t="n"/>
      <c r="D21" s="39" t="n"/>
      <c r="E21" s="39" t="n"/>
      <c r="F21" s="12">
        <f>IF(OR($D21="",$E21=""),"",$E21-$D21)</f>
        <v/>
      </c>
      <c r="G21" s="5" t="n"/>
      <c r="H21" s="2" t="n"/>
      <c r="I21" s="2" t="n"/>
      <c r="J21" s="5" t="n"/>
      <c r="K21" s="5" t="n"/>
      <c r="L21" s="2" t="n"/>
      <c r="M21" s="2" t="n"/>
      <c r="N21" s="2" t="n"/>
      <c r="O21" s="6" t="n"/>
      <c r="P21" s="7" t="n"/>
      <c r="Q21" s="2" t="n"/>
      <c r="R21" s="8" t="n"/>
      <c r="S21" s="9" t="n"/>
      <c r="T21" s="13">
        <f>IF(OR($R21="",$S21=""),"",$R21*$S21)</f>
        <v/>
      </c>
      <c r="U21" s="6" t="n"/>
      <c r="V21" s="6" t="n"/>
      <c r="W21" s="39" t="n"/>
      <c r="X21" s="5" t="n"/>
      <c r="Y21" s="2" t="n"/>
      <c r="Z21" s="12">
        <f>IF($E21="","",$E21-TODAY())</f>
        <v/>
      </c>
      <c r="AA21" s="14">
        <f>IF($A21="","",IF($B21="Vendida","Cerrada",IF($Z21&lt;0,"Vencida",IF($Z21&lt;=15,"Renovar pronto","Vigente"))))</f>
        <v/>
      </c>
      <c r="AB21" s="5" t="n"/>
    </row>
    <row r="22">
      <c r="A22" s="2" t="n"/>
      <c r="B22" s="2" t="n"/>
      <c r="C22" s="39" t="n"/>
      <c r="D22" s="39" t="n"/>
      <c r="E22" s="39" t="n"/>
      <c r="F22" s="4">
        <f>IF(OR($D22="",$E22=""),"",$E22-$D22)</f>
        <v/>
      </c>
      <c r="G22" s="5" t="n"/>
      <c r="H22" s="2" t="n"/>
      <c r="I22" s="2" t="n"/>
      <c r="J22" s="5" t="n"/>
      <c r="K22" s="5" t="n"/>
      <c r="L22" s="2" t="n"/>
      <c r="M22" s="2" t="n"/>
      <c r="N22" s="2" t="n"/>
      <c r="O22" s="6" t="n"/>
      <c r="P22" s="7" t="n"/>
      <c r="Q22" s="2" t="n"/>
      <c r="R22" s="8" t="n"/>
      <c r="S22" s="9" t="n"/>
      <c r="T22" s="10">
        <f>IF(OR($R22="",$S22=""),"",$R22*$S22)</f>
        <v/>
      </c>
      <c r="U22" s="6" t="n"/>
      <c r="V22" s="6" t="n"/>
      <c r="W22" s="39" t="n"/>
      <c r="X22" s="5" t="n"/>
      <c r="Y22" s="2" t="n"/>
      <c r="Z22" s="4">
        <f>IF($E22="","",$E22-TODAY())</f>
        <v/>
      </c>
      <c r="AA22" s="11">
        <f>IF($A22="","",IF($B22="Vendida","Cerrada",IF($Z22&lt;0,"Vencida",IF($Z22&lt;=15,"Renovar pronto","Vigente"))))</f>
        <v/>
      </c>
      <c r="AB22" s="5" t="n"/>
    </row>
    <row r="23">
      <c r="A23" s="2" t="n"/>
      <c r="B23" s="2" t="n"/>
      <c r="C23" s="39" t="n"/>
      <c r="D23" s="39" t="n"/>
      <c r="E23" s="39" t="n"/>
      <c r="F23" s="12">
        <f>IF(OR($D23="",$E23=""),"",$E23-$D23)</f>
        <v/>
      </c>
      <c r="G23" s="5" t="n"/>
      <c r="H23" s="2" t="n"/>
      <c r="I23" s="2" t="n"/>
      <c r="J23" s="5" t="n"/>
      <c r="K23" s="5" t="n"/>
      <c r="L23" s="2" t="n"/>
      <c r="M23" s="2" t="n"/>
      <c r="N23" s="2" t="n"/>
      <c r="O23" s="6" t="n"/>
      <c r="P23" s="7" t="n"/>
      <c r="Q23" s="2" t="n"/>
      <c r="R23" s="8" t="n"/>
      <c r="S23" s="9" t="n"/>
      <c r="T23" s="13">
        <f>IF(OR($R23="",$S23=""),"",$R23*$S23)</f>
        <v/>
      </c>
      <c r="U23" s="6" t="n"/>
      <c r="V23" s="6" t="n"/>
      <c r="W23" s="39" t="n"/>
      <c r="X23" s="5" t="n"/>
      <c r="Y23" s="2" t="n"/>
      <c r="Z23" s="12">
        <f>IF($E23="","",$E23-TODAY())</f>
        <v/>
      </c>
      <c r="AA23" s="14">
        <f>IF($A23="","",IF($B23="Vendida","Cerrada",IF($Z23&lt;0,"Vencida",IF($Z23&lt;=15,"Renovar pronto","Vigente"))))</f>
        <v/>
      </c>
      <c r="AB23" s="5" t="n"/>
    </row>
    <row r="24">
      <c r="A24" s="2" t="n"/>
      <c r="B24" s="2" t="n"/>
      <c r="C24" s="39" t="n"/>
      <c r="D24" s="39" t="n"/>
      <c r="E24" s="39" t="n"/>
      <c r="F24" s="4">
        <f>IF(OR($D24="",$E24=""),"",$E24-$D24)</f>
        <v/>
      </c>
      <c r="G24" s="5" t="n"/>
      <c r="H24" s="2" t="n"/>
      <c r="I24" s="2" t="n"/>
      <c r="J24" s="5" t="n"/>
      <c r="K24" s="5" t="n"/>
      <c r="L24" s="2" t="n"/>
      <c r="M24" s="2" t="n"/>
      <c r="N24" s="2" t="n"/>
      <c r="O24" s="6" t="n"/>
      <c r="P24" s="7" t="n"/>
      <c r="Q24" s="2" t="n"/>
      <c r="R24" s="8" t="n"/>
      <c r="S24" s="9" t="n"/>
      <c r="T24" s="10">
        <f>IF(OR($R24="",$S24=""),"",$R24*$S24)</f>
        <v/>
      </c>
      <c r="U24" s="6" t="n"/>
      <c r="V24" s="6" t="n"/>
      <c r="W24" s="39" t="n"/>
      <c r="X24" s="5" t="n"/>
      <c r="Y24" s="2" t="n"/>
      <c r="Z24" s="4">
        <f>IF($E24="","",$E24-TODAY())</f>
        <v/>
      </c>
      <c r="AA24" s="11">
        <f>IF($A24="","",IF($B24="Vendida","Cerrada",IF($Z24&lt;0,"Vencida",IF($Z24&lt;=15,"Renovar pronto","Vigente"))))</f>
        <v/>
      </c>
      <c r="AB24" s="5" t="n"/>
    </row>
    <row r="25">
      <c r="A25" s="2" t="n"/>
      <c r="B25" s="2" t="n"/>
      <c r="C25" s="39" t="n"/>
      <c r="D25" s="39" t="n"/>
      <c r="E25" s="39" t="n"/>
      <c r="F25" s="12">
        <f>IF(OR($D25="",$E25=""),"",$E25-$D25)</f>
        <v/>
      </c>
      <c r="G25" s="5" t="n"/>
      <c r="H25" s="2" t="n"/>
      <c r="I25" s="2" t="n"/>
      <c r="J25" s="5" t="n"/>
      <c r="K25" s="5" t="n"/>
      <c r="L25" s="2" t="n"/>
      <c r="M25" s="2" t="n"/>
      <c r="N25" s="2" t="n"/>
      <c r="O25" s="6" t="n"/>
      <c r="P25" s="7" t="n"/>
      <c r="Q25" s="2" t="n"/>
      <c r="R25" s="8" t="n"/>
      <c r="S25" s="9" t="n"/>
      <c r="T25" s="13">
        <f>IF(OR($R25="",$S25=""),"",$R25*$S25)</f>
        <v/>
      </c>
      <c r="U25" s="6" t="n"/>
      <c r="V25" s="6" t="n"/>
      <c r="W25" s="39" t="n"/>
      <c r="X25" s="5" t="n"/>
      <c r="Y25" s="2" t="n"/>
      <c r="Z25" s="12">
        <f>IF($E25="","",$E25-TODAY())</f>
        <v/>
      </c>
      <c r="AA25" s="14">
        <f>IF($A25="","",IF($B25="Vendida","Cerrada",IF($Z25&lt;0,"Vencida",IF($Z25&lt;=15,"Renovar pronto","Vigente"))))</f>
        <v/>
      </c>
      <c r="AB25" s="5" t="n"/>
    </row>
    <row r="26">
      <c r="A26" s="2" t="n"/>
      <c r="B26" s="2" t="n"/>
      <c r="C26" s="39" t="n"/>
      <c r="D26" s="39" t="n"/>
      <c r="E26" s="39" t="n"/>
      <c r="F26" s="4">
        <f>IF(OR($D26="",$E26=""),"",$E26-$D26)</f>
        <v/>
      </c>
      <c r="G26" s="5" t="n"/>
      <c r="H26" s="2" t="n"/>
      <c r="I26" s="2" t="n"/>
      <c r="J26" s="5" t="n"/>
      <c r="K26" s="5" t="n"/>
      <c r="L26" s="2" t="n"/>
      <c r="M26" s="2" t="n"/>
      <c r="N26" s="2" t="n"/>
      <c r="O26" s="6" t="n"/>
      <c r="P26" s="7" t="n"/>
      <c r="Q26" s="2" t="n"/>
      <c r="R26" s="8" t="n"/>
      <c r="S26" s="9" t="n"/>
      <c r="T26" s="10">
        <f>IF(OR($R26="",$S26=""),"",$R26*$S26)</f>
        <v/>
      </c>
      <c r="U26" s="6" t="n"/>
      <c r="V26" s="6" t="n"/>
      <c r="W26" s="39" t="n"/>
      <c r="X26" s="5" t="n"/>
      <c r="Y26" s="2" t="n"/>
      <c r="Z26" s="4">
        <f>IF($E26="","",$E26-TODAY())</f>
        <v/>
      </c>
      <c r="AA26" s="11">
        <f>IF($A26="","",IF($B26="Vendida","Cerrada",IF($Z26&lt;0,"Vencida",IF($Z26&lt;=15,"Renovar pronto","Vigente"))))</f>
        <v/>
      </c>
      <c r="AB26" s="5" t="n"/>
    </row>
    <row r="27">
      <c r="A27" s="2" t="n"/>
      <c r="B27" s="2" t="n"/>
      <c r="C27" s="39" t="n"/>
      <c r="D27" s="39" t="n"/>
      <c r="E27" s="39" t="n"/>
      <c r="F27" s="12">
        <f>IF(OR($D27="",$E27=""),"",$E27-$D27)</f>
        <v/>
      </c>
      <c r="G27" s="5" t="n"/>
      <c r="H27" s="2" t="n"/>
      <c r="I27" s="2" t="n"/>
      <c r="J27" s="5" t="n"/>
      <c r="K27" s="5" t="n"/>
      <c r="L27" s="2" t="n"/>
      <c r="M27" s="2" t="n"/>
      <c r="N27" s="2" t="n"/>
      <c r="O27" s="6" t="n"/>
      <c r="P27" s="7" t="n"/>
      <c r="Q27" s="2" t="n"/>
      <c r="R27" s="8" t="n"/>
      <c r="S27" s="9" t="n"/>
      <c r="T27" s="13">
        <f>IF(OR($R27="",$S27=""),"",$R27*$S27)</f>
        <v/>
      </c>
      <c r="U27" s="6" t="n"/>
      <c r="V27" s="6" t="n"/>
      <c r="W27" s="39" t="n"/>
      <c r="X27" s="5" t="n"/>
      <c r="Y27" s="2" t="n"/>
      <c r="Z27" s="12">
        <f>IF($E27="","",$E27-TODAY())</f>
        <v/>
      </c>
      <c r="AA27" s="14">
        <f>IF($A27="","",IF($B27="Vendida","Cerrada",IF($Z27&lt;0,"Vencida",IF($Z27&lt;=15,"Renovar pronto","Vigente"))))</f>
        <v/>
      </c>
      <c r="AB27" s="5" t="n"/>
    </row>
    <row r="28">
      <c r="A28" s="2" t="n"/>
      <c r="B28" s="2" t="n"/>
      <c r="C28" s="39" t="n"/>
      <c r="D28" s="39" t="n"/>
      <c r="E28" s="39" t="n"/>
      <c r="F28" s="4">
        <f>IF(OR($D28="",$E28=""),"",$E28-$D28)</f>
        <v/>
      </c>
      <c r="G28" s="5" t="n"/>
      <c r="H28" s="2" t="n"/>
      <c r="I28" s="2" t="n"/>
      <c r="J28" s="5" t="n"/>
      <c r="K28" s="5" t="n"/>
      <c r="L28" s="2" t="n"/>
      <c r="M28" s="2" t="n"/>
      <c r="N28" s="2" t="n"/>
      <c r="O28" s="6" t="n"/>
      <c r="P28" s="7" t="n"/>
      <c r="Q28" s="2" t="n"/>
      <c r="R28" s="8" t="n"/>
      <c r="S28" s="9" t="n"/>
      <c r="T28" s="10">
        <f>IF(OR($R28="",$S28=""),"",$R28*$S28)</f>
        <v/>
      </c>
      <c r="U28" s="6" t="n"/>
      <c r="V28" s="6" t="n"/>
      <c r="W28" s="39" t="n"/>
      <c r="X28" s="5" t="n"/>
      <c r="Y28" s="2" t="n"/>
      <c r="Z28" s="4">
        <f>IF($E28="","",$E28-TODAY())</f>
        <v/>
      </c>
      <c r="AA28" s="11">
        <f>IF($A28="","",IF($B28="Vendida","Cerrada",IF($Z28&lt;0,"Vencida",IF($Z28&lt;=15,"Renovar pronto","Vigente"))))</f>
        <v/>
      </c>
      <c r="AB28" s="5" t="n"/>
    </row>
    <row r="29">
      <c r="A29" s="2" t="n"/>
      <c r="B29" s="2" t="n"/>
      <c r="C29" s="39" t="n"/>
      <c r="D29" s="39" t="n"/>
      <c r="E29" s="39" t="n"/>
      <c r="F29" s="12">
        <f>IF(OR($D29="",$E29=""),"",$E29-$D29)</f>
        <v/>
      </c>
      <c r="G29" s="5" t="n"/>
      <c r="H29" s="2" t="n"/>
      <c r="I29" s="2" t="n"/>
      <c r="J29" s="5" t="n"/>
      <c r="K29" s="5" t="n"/>
      <c r="L29" s="2" t="n"/>
      <c r="M29" s="2" t="n"/>
      <c r="N29" s="2" t="n"/>
      <c r="O29" s="6" t="n"/>
      <c r="P29" s="7" t="n"/>
      <c r="Q29" s="2" t="n"/>
      <c r="R29" s="8" t="n"/>
      <c r="S29" s="9" t="n"/>
      <c r="T29" s="13">
        <f>IF(OR($R29="",$S29=""),"",$R29*$S29)</f>
        <v/>
      </c>
      <c r="U29" s="6" t="n"/>
      <c r="V29" s="6" t="n"/>
      <c r="W29" s="39" t="n"/>
      <c r="X29" s="5" t="n"/>
      <c r="Y29" s="2" t="n"/>
      <c r="Z29" s="12">
        <f>IF($E29="","",$E29-TODAY())</f>
        <v/>
      </c>
      <c r="AA29" s="14">
        <f>IF($A29="","",IF($B29="Vendida","Cerrada",IF($Z29&lt;0,"Vencida",IF($Z29&lt;=15,"Renovar pronto","Vigente"))))</f>
        <v/>
      </c>
      <c r="AB29" s="5" t="n"/>
    </row>
    <row r="30">
      <c r="A30" s="2" t="n"/>
      <c r="B30" s="2" t="n"/>
      <c r="C30" s="39" t="n"/>
      <c r="D30" s="39" t="n"/>
      <c r="E30" s="39" t="n"/>
      <c r="F30" s="4">
        <f>IF(OR($D30="",$E30=""),"",$E30-$D30)</f>
        <v/>
      </c>
      <c r="G30" s="5" t="n"/>
      <c r="H30" s="2" t="n"/>
      <c r="I30" s="2" t="n"/>
      <c r="J30" s="5" t="n"/>
      <c r="K30" s="5" t="n"/>
      <c r="L30" s="2" t="n"/>
      <c r="M30" s="2" t="n"/>
      <c r="N30" s="2" t="n"/>
      <c r="O30" s="6" t="n"/>
      <c r="P30" s="7" t="n"/>
      <c r="Q30" s="2" t="n"/>
      <c r="R30" s="8" t="n"/>
      <c r="S30" s="9" t="n"/>
      <c r="T30" s="10">
        <f>IF(OR($R30="",$S30=""),"",$R30*$S30)</f>
        <v/>
      </c>
      <c r="U30" s="6" t="n"/>
      <c r="V30" s="6" t="n"/>
      <c r="W30" s="39" t="n"/>
      <c r="X30" s="5" t="n"/>
      <c r="Y30" s="2" t="n"/>
      <c r="Z30" s="4">
        <f>IF($E30="","",$E30-TODAY())</f>
        <v/>
      </c>
      <c r="AA30" s="11">
        <f>IF($A30="","",IF($B30="Vendida","Cerrada",IF($Z30&lt;0,"Vencida",IF($Z30&lt;=15,"Renovar pronto","Vigente"))))</f>
        <v/>
      </c>
      <c r="AB30" s="5" t="n"/>
    </row>
    <row r="31">
      <c r="A31" s="2" t="n"/>
      <c r="B31" s="2" t="n"/>
      <c r="C31" s="39" t="n"/>
      <c r="D31" s="39" t="n"/>
      <c r="E31" s="39" t="n"/>
      <c r="F31" s="12">
        <f>IF(OR($D31="",$E31=""),"",$E31-$D31)</f>
        <v/>
      </c>
      <c r="G31" s="5" t="n"/>
      <c r="H31" s="2" t="n"/>
      <c r="I31" s="2" t="n"/>
      <c r="J31" s="5" t="n"/>
      <c r="K31" s="5" t="n"/>
      <c r="L31" s="2" t="n"/>
      <c r="M31" s="2" t="n"/>
      <c r="N31" s="2" t="n"/>
      <c r="O31" s="6" t="n"/>
      <c r="P31" s="7" t="n"/>
      <c r="Q31" s="2" t="n"/>
      <c r="R31" s="8" t="n"/>
      <c r="S31" s="9" t="n"/>
      <c r="T31" s="13">
        <f>IF(OR($R31="",$S31=""),"",$R31*$S31)</f>
        <v/>
      </c>
      <c r="U31" s="6" t="n"/>
      <c r="V31" s="6" t="n"/>
      <c r="W31" s="39" t="n"/>
      <c r="X31" s="5" t="n"/>
      <c r="Y31" s="2" t="n"/>
      <c r="Z31" s="12">
        <f>IF($E31="","",$E31-TODAY())</f>
        <v/>
      </c>
      <c r="AA31" s="14">
        <f>IF($A31="","",IF($B31="Vendida","Cerrada",IF($Z31&lt;0,"Vencida",IF($Z31&lt;=15,"Renovar pronto","Vigente"))))</f>
        <v/>
      </c>
      <c r="AB31" s="5" t="n"/>
    </row>
    <row r="32">
      <c r="A32" s="2" t="n"/>
      <c r="B32" s="2" t="n"/>
      <c r="C32" s="39" t="n"/>
      <c r="D32" s="39" t="n"/>
      <c r="E32" s="39" t="n"/>
      <c r="F32" s="4">
        <f>IF(OR($D32="",$E32=""),"",$E32-$D32)</f>
        <v/>
      </c>
      <c r="G32" s="5" t="n"/>
      <c r="H32" s="2" t="n"/>
      <c r="I32" s="2" t="n"/>
      <c r="J32" s="5" t="n"/>
      <c r="K32" s="5" t="n"/>
      <c r="L32" s="2" t="n"/>
      <c r="M32" s="2" t="n"/>
      <c r="N32" s="2" t="n"/>
      <c r="O32" s="6" t="n"/>
      <c r="P32" s="7" t="n"/>
      <c r="Q32" s="2" t="n"/>
      <c r="R32" s="8" t="n"/>
      <c r="S32" s="9" t="n"/>
      <c r="T32" s="10">
        <f>IF(OR($R32="",$S32=""),"",$R32*$S32)</f>
        <v/>
      </c>
      <c r="U32" s="6" t="n"/>
      <c r="V32" s="6" t="n"/>
      <c r="W32" s="39" t="n"/>
      <c r="X32" s="5" t="n"/>
      <c r="Y32" s="2" t="n"/>
      <c r="Z32" s="4">
        <f>IF($E32="","",$E32-TODAY())</f>
        <v/>
      </c>
      <c r="AA32" s="11">
        <f>IF($A32="","",IF($B32="Vendida","Cerrada",IF($Z32&lt;0,"Vencida",IF($Z32&lt;=15,"Renovar pronto","Vigente"))))</f>
        <v/>
      </c>
      <c r="AB32" s="5" t="n"/>
    </row>
    <row r="33">
      <c r="A33" s="2" t="n"/>
      <c r="B33" s="2" t="n"/>
      <c r="C33" s="39" t="n"/>
      <c r="D33" s="39" t="n"/>
      <c r="E33" s="39" t="n"/>
      <c r="F33" s="12">
        <f>IF(OR($D33="",$E33=""),"",$E33-$D33)</f>
        <v/>
      </c>
      <c r="G33" s="5" t="n"/>
      <c r="H33" s="2" t="n"/>
      <c r="I33" s="2" t="n"/>
      <c r="J33" s="5" t="n"/>
      <c r="K33" s="5" t="n"/>
      <c r="L33" s="2" t="n"/>
      <c r="M33" s="2" t="n"/>
      <c r="N33" s="2" t="n"/>
      <c r="O33" s="6" t="n"/>
      <c r="P33" s="7" t="n"/>
      <c r="Q33" s="2" t="n"/>
      <c r="R33" s="8" t="n"/>
      <c r="S33" s="9" t="n"/>
      <c r="T33" s="13">
        <f>IF(OR($R33="",$S33=""),"",$R33*$S33)</f>
        <v/>
      </c>
      <c r="U33" s="6" t="n"/>
      <c r="V33" s="6" t="n"/>
      <c r="W33" s="39" t="n"/>
      <c r="X33" s="5" t="n"/>
      <c r="Y33" s="2" t="n"/>
      <c r="Z33" s="12">
        <f>IF($E33="","",$E33-TODAY())</f>
        <v/>
      </c>
      <c r="AA33" s="14">
        <f>IF($A33="","",IF($B33="Vendida","Cerrada",IF($Z33&lt;0,"Vencida",IF($Z33&lt;=15,"Renovar pronto","Vigente"))))</f>
        <v/>
      </c>
      <c r="AB33" s="5" t="n"/>
    </row>
    <row r="34">
      <c r="A34" s="2" t="n"/>
      <c r="B34" s="2" t="n"/>
      <c r="C34" s="39" t="n"/>
      <c r="D34" s="39" t="n"/>
      <c r="E34" s="39" t="n"/>
      <c r="F34" s="4">
        <f>IF(OR($D34="",$E34=""),"",$E34-$D34)</f>
        <v/>
      </c>
      <c r="G34" s="5" t="n"/>
      <c r="H34" s="2" t="n"/>
      <c r="I34" s="2" t="n"/>
      <c r="J34" s="5" t="n"/>
      <c r="K34" s="5" t="n"/>
      <c r="L34" s="2" t="n"/>
      <c r="M34" s="2" t="n"/>
      <c r="N34" s="2" t="n"/>
      <c r="O34" s="6" t="n"/>
      <c r="P34" s="7" t="n"/>
      <c r="Q34" s="2" t="n"/>
      <c r="R34" s="8" t="n"/>
      <c r="S34" s="9" t="n"/>
      <c r="T34" s="10">
        <f>IF(OR($R34="",$S34=""),"",$R34*$S34)</f>
        <v/>
      </c>
      <c r="U34" s="6" t="n"/>
      <c r="V34" s="6" t="n"/>
      <c r="W34" s="39" t="n"/>
      <c r="X34" s="5" t="n"/>
      <c r="Y34" s="2" t="n"/>
      <c r="Z34" s="4">
        <f>IF($E34="","",$E34-TODAY())</f>
        <v/>
      </c>
      <c r="AA34" s="11">
        <f>IF($A34="","",IF($B34="Vendida","Cerrada",IF($Z34&lt;0,"Vencida",IF($Z34&lt;=15,"Renovar pronto","Vigente"))))</f>
        <v/>
      </c>
      <c r="AB34" s="5" t="n"/>
    </row>
    <row r="35">
      <c r="A35" s="2" t="n"/>
      <c r="B35" s="2" t="n"/>
      <c r="C35" s="39" t="n"/>
      <c r="D35" s="39" t="n"/>
      <c r="E35" s="39" t="n"/>
      <c r="F35" s="12">
        <f>IF(OR($D35="",$E35=""),"",$E35-$D35)</f>
        <v/>
      </c>
      <c r="G35" s="5" t="n"/>
      <c r="H35" s="2" t="n"/>
      <c r="I35" s="2" t="n"/>
      <c r="J35" s="5" t="n"/>
      <c r="K35" s="5" t="n"/>
      <c r="L35" s="2" t="n"/>
      <c r="M35" s="2" t="n"/>
      <c r="N35" s="2" t="n"/>
      <c r="O35" s="6" t="n"/>
      <c r="P35" s="7" t="n"/>
      <c r="Q35" s="2" t="n"/>
      <c r="R35" s="8" t="n"/>
      <c r="S35" s="9" t="n"/>
      <c r="T35" s="13">
        <f>IF(OR($R35="",$S35=""),"",$R35*$S35)</f>
        <v/>
      </c>
      <c r="U35" s="6" t="n"/>
      <c r="V35" s="6" t="n"/>
      <c r="W35" s="39" t="n"/>
      <c r="X35" s="5" t="n"/>
      <c r="Y35" s="2" t="n"/>
      <c r="Z35" s="12">
        <f>IF($E35="","",$E35-TODAY())</f>
        <v/>
      </c>
      <c r="AA35" s="14">
        <f>IF($A35="","",IF($B35="Vendida","Cerrada",IF($Z35&lt;0,"Vencida",IF($Z35&lt;=15,"Renovar pronto","Vigente"))))</f>
        <v/>
      </c>
      <c r="AB35" s="5" t="n"/>
    </row>
    <row r="36">
      <c r="A36" s="2" t="n"/>
      <c r="B36" s="2" t="n"/>
      <c r="C36" s="39" t="n"/>
      <c r="D36" s="39" t="n"/>
      <c r="E36" s="39" t="n"/>
      <c r="F36" s="4">
        <f>IF(OR($D36="",$E36=""),"",$E36-$D36)</f>
        <v/>
      </c>
      <c r="G36" s="5" t="n"/>
      <c r="H36" s="2" t="n"/>
      <c r="I36" s="2" t="n"/>
      <c r="J36" s="5" t="n"/>
      <c r="K36" s="5" t="n"/>
      <c r="L36" s="2" t="n"/>
      <c r="M36" s="2" t="n"/>
      <c r="N36" s="2" t="n"/>
      <c r="O36" s="6" t="n"/>
      <c r="P36" s="7" t="n"/>
      <c r="Q36" s="2" t="n"/>
      <c r="R36" s="8" t="n"/>
      <c r="S36" s="9" t="n"/>
      <c r="T36" s="10">
        <f>IF(OR($R36="",$S36=""),"",$R36*$S36)</f>
        <v/>
      </c>
      <c r="U36" s="6" t="n"/>
      <c r="V36" s="6" t="n"/>
      <c r="W36" s="39" t="n"/>
      <c r="X36" s="5" t="n"/>
      <c r="Y36" s="2" t="n"/>
      <c r="Z36" s="4">
        <f>IF($E36="","",$E36-TODAY())</f>
        <v/>
      </c>
      <c r="AA36" s="11">
        <f>IF($A36="","",IF($B36="Vendida","Cerrada",IF($Z36&lt;0,"Vencida",IF($Z36&lt;=15,"Renovar pronto","Vigente"))))</f>
        <v/>
      </c>
      <c r="AB36" s="5" t="n"/>
    </row>
    <row r="37">
      <c r="A37" s="2" t="n"/>
      <c r="B37" s="2" t="n"/>
      <c r="C37" s="39" t="n"/>
      <c r="D37" s="39" t="n"/>
      <c r="E37" s="39" t="n"/>
      <c r="F37" s="12">
        <f>IF(OR($D37="",$E37=""),"",$E37-$D37)</f>
        <v/>
      </c>
      <c r="G37" s="5" t="n"/>
      <c r="H37" s="2" t="n"/>
      <c r="I37" s="2" t="n"/>
      <c r="J37" s="5" t="n"/>
      <c r="K37" s="5" t="n"/>
      <c r="L37" s="2" t="n"/>
      <c r="M37" s="2" t="n"/>
      <c r="N37" s="2" t="n"/>
      <c r="O37" s="6" t="n"/>
      <c r="P37" s="7" t="n"/>
      <c r="Q37" s="2" t="n"/>
      <c r="R37" s="8" t="n"/>
      <c r="S37" s="9" t="n"/>
      <c r="T37" s="13">
        <f>IF(OR($R37="",$S37=""),"",$R37*$S37)</f>
        <v/>
      </c>
      <c r="U37" s="6" t="n"/>
      <c r="V37" s="6" t="n"/>
      <c r="W37" s="39" t="n"/>
      <c r="X37" s="5" t="n"/>
      <c r="Y37" s="2" t="n"/>
      <c r="Z37" s="12">
        <f>IF($E37="","",$E37-TODAY())</f>
        <v/>
      </c>
      <c r="AA37" s="14">
        <f>IF($A37="","",IF($B37="Vendida","Cerrada",IF($Z37&lt;0,"Vencida",IF($Z37&lt;=15,"Renovar pronto","Vigente"))))</f>
        <v/>
      </c>
      <c r="AB37" s="5" t="n"/>
    </row>
    <row r="38">
      <c r="A38" s="2" t="n"/>
      <c r="B38" s="2" t="n"/>
      <c r="C38" s="39" t="n"/>
      <c r="D38" s="39" t="n"/>
      <c r="E38" s="39" t="n"/>
      <c r="F38" s="4">
        <f>IF(OR($D38="",$E38=""),"",$E38-$D38)</f>
        <v/>
      </c>
      <c r="G38" s="5" t="n"/>
      <c r="H38" s="2" t="n"/>
      <c r="I38" s="2" t="n"/>
      <c r="J38" s="5" t="n"/>
      <c r="K38" s="5" t="n"/>
      <c r="L38" s="2" t="n"/>
      <c r="M38" s="2" t="n"/>
      <c r="N38" s="2" t="n"/>
      <c r="O38" s="6" t="n"/>
      <c r="P38" s="7" t="n"/>
      <c r="Q38" s="2" t="n"/>
      <c r="R38" s="8" t="n"/>
      <c r="S38" s="9" t="n"/>
      <c r="T38" s="10">
        <f>IF(OR($R38="",$S38=""),"",$R38*$S38)</f>
        <v/>
      </c>
      <c r="U38" s="6" t="n"/>
      <c r="V38" s="6" t="n"/>
      <c r="W38" s="39" t="n"/>
      <c r="X38" s="5" t="n"/>
      <c r="Y38" s="2" t="n"/>
      <c r="Z38" s="4">
        <f>IF($E38="","",$E38-TODAY())</f>
        <v/>
      </c>
      <c r="AA38" s="11">
        <f>IF($A38="","",IF($B38="Vendida","Cerrada",IF($Z38&lt;0,"Vencida",IF($Z38&lt;=15,"Renovar pronto","Vigente"))))</f>
        <v/>
      </c>
      <c r="AB38" s="5" t="n"/>
    </row>
    <row r="39">
      <c r="A39" s="2" t="n"/>
      <c r="B39" s="2" t="n"/>
      <c r="C39" s="39" t="n"/>
      <c r="D39" s="39" t="n"/>
      <c r="E39" s="39" t="n"/>
      <c r="F39" s="12">
        <f>IF(OR($D39="",$E39=""),"",$E39-$D39)</f>
        <v/>
      </c>
      <c r="G39" s="5" t="n"/>
      <c r="H39" s="2" t="n"/>
      <c r="I39" s="2" t="n"/>
      <c r="J39" s="5" t="n"/>
      <c r="K39" s="5" t="n"/>
      <c r="L39" s="2" t="n"/>
      <c r="M39" s="2" t="n"/>
      <c r="N39" s="2" t="n"/>
      <c r="O39" s="6" t="n"/>
      <c r="P39" s="7" t="n"/>
      <c r="Q39" s="2" t="n"/>
      <c r="R39" s="8" t="n"/>
      <c r="S39" s="9" t="n"/>
      <c r="T39" s="13">
        <f>IF(OR($R39="",$S39=""),"",$R39*$S39)</f>
        <v/>
      </c>
      <c r="U39" s="6" t="n"/>
      <c r="V39" s="6" t="n"/>
      <c r="W39" s="39" t="n"/>
      <c r="X39" s="5" t="n"/>
      <c r="Y39" s="2" t="n"/>
      <c r="Z39" s="12">
        <f>IF($E39="","",$E39-TODAY())</f>
        <v/>
      </c>
      <c r="AA39" s="14">
        <f>IF($A39="","",IF($B39="Vendida","Cerrada",IF($Z39&lt;0,"Vencida",IF($Z39&lt;=15,"Renovar pronto","Vigente"))))</f>
        <v/>
      </c>
      <c r="AB39" s="5" t="n"/>
    </row>
    <row r="40">
      <c r="A40" s="2" t="n"/>
      <c r="B40" s="2" t="n"/>
      <c r="C40" s="39" t="n"/>
      <c r="D40" s="39" t="n"/>
      <c r="E40" s="39" t="n"/>
      <c r="F40" s="4">
        <f>IF(OR($D40="",$E40=""),"",$E40-$D40)</f>
        <v/>
      </c>
      <c r="G40" s="5" t="n"/>
      <c r="H40" s="2" t="n"/>
      <c r="I40" s="2" t="n"/>
      <c r="J40" s="5" t="n"/>
      <c r="K40" s="5" t="n"/>
      <c r="L40" s="2" t="n"/>
      <c r="M40" s="2" t="n"/>
      <c r="N40" s="2" t="n"/>
      <c r="O40" s="6" t="n"/>
      <c r="P40" s="7" t="n"/>
      <c r="Q40" s="2" t="n"/>
      <c r="R40" s="8" t="n"/>
      <c r="S40" s="9" t="n"/>
      <c r="T40" s="10">
        <f>IF(OR($R40="",$S40=""),"",$R40*$S40)</f>
        <v/>
      </c>
      <c r="U40" s="6" t="n"/>
      <c r="V40" s="6" t="n"/>
      <c r="W40" s="39" t="n"/>
      <c r="X40" s="5" t="n"/>
      <c r="Y40" s="2" t="n"/>
      <c r="Z40" s="4">
        <f>IF($E40="","",$E40-TODAY())</f>
        <v/>
      </c>
      <c r="AA40" s="11">
        <f>IF($A40="","",IF($B40="Vendida","Cerrada",IF($Z40&lt;0,"Vencida",IF($Z40&lt;=15,"Renovar pronto","Vigente"))))</f>
        <v/>
      </c>
      <c r="AB40" s="5" t="n"/>
    </row>
    <row r="41">
      <c r="A41" s="2" t="n"/>
      <c r="B41" s="2" t="n"/>
      <c r="C41" s="39" t="n"/>
      <c r="D41" s="39" t="n"/>
      <c r="E41" s="39" t="n"/>
      <c r="F41" s="12">
        <f>IF(OR($D41="",$E41=""),"",$E41-$D41)</f>
        <v/>
      </c>
      <c r="G41" s="5" t="n"/>
      <c r="H41" s="2" t="n"/>
      <c r="I41" s="2" t="n"/>
      <c r="J41" s="5" t="n"/>
      <c r="K41" s="5" t="n"/>
      <c r="L41" s="2" t="n"/>
      <c r="M41" s="2" t="n"/>
      <c r="N41" s="2" t="n"/>
      <c r="O41" s="6" t="n"/>
      <c r="P41" s="7" t="n"/>
      <c r="Q41" s="2" t="n"/>
      <c r="R41" s="8" t="n"/>
      <c r="S41" s="9" t="n"/>
      <c r="T41" s="13">
        <f>IF(OR($R41="",$S41=""),"",$R41*$S41)</f>
        <v/>
      </c>
      <c r="U41" s="6" t="n"/>
      <c r="V41" s="6" t="n"/>
      <c r="W41" s="39" t="n"/>
      <c r="X41" s="5" t="n"/>
      <c r="Y41" s="2" t="n"/>
      <c r="Z41" s="12">
        <f>IF($E41="","",$E41-TODAY())</f>
        <v/>
      </c>
      <c r="AA41" s="14">
        <f>IF($A41="","",IF($B41="Vendida","Cerrada",IF($Z41&lt;0,"Vencida",IF($Z41&lt;=15,"Renovar pronto","Vigente"))))</f>
        <v/>
      </c>
      <c r="AB41" s="5" t="n"/>
    </row>
    <row r="42">
      <c r="A42" s="2" t="n"/>
      <c r="B42" s="2" t="n"/>
      <c r="C42" s="39" t="n"/>
      <c r="D42" s="39" t="n"/>
      <c r="E42" s="39" t="n"/>
      <c r="F42" s="4">
        <f>IF(OR($D42="",$E42=""),"",$E42-$D42)</f>
        <v/>
      </c>
      <c r="G42" s="5" t="n"/>
      <c r="H42" s="2" t="n"/>
      <c r="I42" s="2" t="n"/>
      <c r="J42" s="5" t="n"/>
      <c r="K42" s="5" t="n"/>
      <c r="L42" s="2" t="n"/>
      <c r="M42" s="2" t="n"/>
      <c r="N42" s="2" t="n"/>
      <c r="O42" s="6" t="n"/>
      <c r="P42" s="7" t="n"/>
      <c r="Q42" s="2" t="n"/>
      <c r="R42" s="8" t="n"/>
      <c r="S42" s="9" t="n"/>
      <c r="T42" s="10">
        <f>IF(OR($R42="",$S42=""),"",$R42*$S42)</f>
        <v/>
      </c>
      <c r="U42" s="6" t="n"/>
      <c r="V42" s="6" t="n"/>
      <c r="W42" s="39" t="n"/>
      <c r="X42" s="5" t="n"/>
      <c r="Y42" s="2" t="n"/>
      <c r="Z42" s="4">
        <f>IF($E42="","",$E42-TODAY())</f>
        <v/>
      </c>
      <c r="AA42" s="11">
        <f>IF($A42="","",IF($B42="Vendida","Cerrada",IF($Z42&lt;0,"Vencida",IF($Z42&lt;=15,"Renovar pronto","Vigente"))))</f>
        <v/>
      </c>
      <c r="AB42" s="5" t="n"/>
    </row>
    <row r="43">
      <c r="A43" s="2" t="n"/>
      <c r="B43" s="2" t="n"/>
      <c r="C43" s="39" t="n"/>
      <c r="D43" s="39" t="n"/>
      <c r="E43" s="39" t="n"/>
      <c r="F43" s="12">
        <f>IF(OR($D43="",$E43=""),"",$E43-$D43)</f>
        <v/>
      </c>
      <c r="G43" s="5" t="n"/>
      <c r="H43" s="2" t="n"/>
      <c r="I43" s="2" t="n"/>
      <c r="J43" s="5" t="n"/>
      <c r="K43" s="5" t="n"/>
      <c r="L43" s="2" t="n"/>
      <c r="M43" s="2" t="n"/>
      <c r="N43" s="2" t="n"/>
      <c r="O43" s="6" t="n"/>
      <c r="P43" s="7" t="n"/>
      <c r="Q43" s="2" t="n"/>
      <c r="R43" s="8" t="n"/>
      <c r="S43" s="9" t="n"/>
      <c r="T43" s="13">
        <f>IF(OR($R43="",$S43=""),"",$R43*$S43)</f>
        <v/>
      </c>
      <c r="U43" s="6" t="n"/>
      <c r="V43" s="6" t="n"/>
      <c r="W43" s="39" t="n"/>
      <c r="X43" s="5" t="n"/>
      <c r="Y43" s="2" t="n"/>
      <c r="Z43" s="12">
        <f>IF($E43="","",$E43-TODAY())</f>
        <v/>
      </c>
      <c r="AA43" s="14">
        <f>IF($A43="","",IF($B43="Vendida","Cerrada",IF($Z43&lt;0,"Vencida",IF($Z43&lt;=15,"Renovar pronto","Vigente"))))</f>
        <v/>
      </c>
      <c r="AB43" s="5" t="n"/>
    </row>
    <row r="44">
      <c r="A44" s="2" t="n"/>
      <c r="B44" s="2" t="n"/>
      <c r="C44" s="39" t="n"/>
      <c r="D44" s="39" t="n"/>
      <c r="E44" s="39" t="n"/>
      <c r="F44" s="4">
        <f>IF(OR($D44="",$E44=""),"",$E44-$D44)</f>
        <v/>
      </c>
      <c r="G44" s="5" t="n"/>
      <c r="H44" s="2" t="n"/>
      <c r="I44" s="2" t="n"/>
      <c r="J44" s="5" t="n"/>
      <c r="K44" s="5" t="n"/>
      <c r="L44" s="2" t="n"/>
      <c r="M44" s="2" t="n"/>
      <c r="N44" s="2" t="n"/>
      <c r="O44" s="6" t="n"/>
      <c r="P44" s="7" t="n"/>
      <c r="Q44" s="2" t="n"/>
      <c r="R44" s="8" t="n"/>
      <c r="S44" s="9" t="n"/>
      <c r="T44" s="10">
        <f>IF(OR($R44="",$S44=""),"",$R44*$S44)</f>
        <v/>
      </c>
      <c r="U44" s="6" t="n"/>
      <c r="V44" s="6" t="n"/>
      <c r="W44" s="39" t="n"/>
      <c r="X44" s="5" t="n"/>
      <c r="Y44" s="2" t="n"/>
      <c r="Z44" s="4">
        <f>IF($E44="","",$E44-TODAY())</f>
        <v/>
      </c>
      <c r="AA44" s="11">
        <f>IF($A44="","",IF($B44="Vendida","Cerrada",IF($Z44&lt;0,"Vencida",IF($Z44&lt;=15,"Renovar pronto","Vigente"))))</f>
        <v/>
      </c>
      <c r="AB44" s="5" t="n"/>
    </row>
    <row r="45">
      <c r="A45" s="2" t="n"/>
      <c r="B45" s="2" t="n"/>
      <c r="C45" s="39" t="n"/>
      <c r="D45" s="39" t="n"/>
      <c r="E45" s="39" t="n"/>
      <c r="F45" s="12">
        <f>IF(OR($D45="",$E45=""),"",$E45-$D45)</f>
        <v/>
      </c>
      <c r="G45" s="5" t="n"/>
      <c r="H45" s="2" t="n"/>
      <c r="I45" s="2" t="n"/>
      <c r="J45" s="5" t="n"/>
      <c r="K45" s="5" t="n"/>
      <c r="L45" s="2" t="n"/>
      <c r="M45" s="2" t="n"/>
      <c r="N45" s="2" t="n"/>
      <c r="O45" s="6" t="n"/>
      <c r="P45" s="7" t="n"/>
      <c r="Q45" s="2" t="n"/>
      <c r="R45" s="8" t="n"/>
      <c r="S45" s="9" t="n"/>
      <c r="T45" s="13">
        <f>IF(OR($R45="",$S45=""),"",$R45*$S45)</f>
        <v/>
      </c>
      <c r="U45" s="6" t="n"/>
      <c r="V45" s="6" t="n"/>
      <c r="W45" s="39" t="n"/>
      <c r="X45" s="5" t="n"/>
      <c r="Y45" s="2" t="n"/>
      <c r="Z45" s="12">
        <f>IF($E45="","",$E45-TODAY())</f>
        <v/>
      </c>
      <c r="AA45" s="14">
        <f>IF($A45="","",IF($B45="Vendida","Cerrada",IF($Z45&lt;0,"Vencida",IF($Z45&lt;=15,"Renovar pronto","Vigente"))))</f>
        <v/>
      </c>
      <c r="AB45" s="5" t="n"/>
    </row>
    <row r="46">
      <c r="A46" s="2" t="n"/>
      <c r="B46" s="2" t="n"/>
      <c r="C46" s="39" t="n"/>
      <c r="D46" s="39" t="n"/>
      <c r="E46" s="39" t="n"/>
      <c r="F46" s="4">
        <f>IF(OR($D46="",$E46=""),"",$E46-$D46)</f>
        <v/>
      </c>
      <c r="G46" s="5" t="n"/>
      <c r="H46" s="2" t="n"/>
      <c r="I46" s="2" t="n"/>
      <c r="J46" s="5" t="n"/>
      <c r="K46" s="5" t="n"/>
      <c r="L46" s="2" t="n"/>
      <c r="M46" s="2" t="n"/>
      <c r="N46" s="2" t="n"/>
      <c r="O46" s="6" t="n"/>
      <c r="P46" s="7" t="n"/>
      <c r="Q46" s="2" t="n"/>
      <c r="R46" s="8" t="n"/>
      <c r="S46" s="9" t="n"/>
      <c r="T46" s="10">
        <f>IF(OR($R46="",$S46=""),"",$R46*$S46)</f>
        <v/>
      </c>
      <c r="U46" s="6" t="n"/>
      <c r="V46" s="6" t="n"/>
      <c r="W46" s="39" t="n"/>
      <c r="X46" s="5" t="n"/>
      <c r="Y46" s="2" t="n"/>
      <c r="Z46" s="4">
        <f>IF($E46="","",$E46-TODAY())</f>
        <v/>
      </c>
      <c r="AA46" s="11">
        <f>IF($A46="","",IF($B46="Vendida","Cerrada",IF($Z46&lt;0,"Vencida",IF($Z46&lt;=15,"Renovar pronto","Vigente"))))</f>
        <v/>
      </c>
      <c r="AB46" s="5" t="n"/>
    </row>
    <row r="47">
      <c r="A47" s="2" t="n"/>
      <c r="B47" s="2" t="n"/>
      <c r="C47" s="39" t="n"/>
      <c r="D47" s="39" t="n"/>
      <c r="E47" s="39" t="n"/>
      <c r="F47" s="12">
        <f>IF(OR($D47="",$E47=""),"",$E47-$D47)</f>
        <v/>
      </c>
      <c r="G47" s="5" t="n"/>
      <c r="H47" s="2" t="n"/>
      <c r="I47" s="2" t="n"/>
      <c r="J47" s="5" t="n"/>
      <c r="K47" s="5" t="n"/>
      <c r="L47" s="2" t="n"/>
      <c r="M47" s="2" t="n"/>
      <c r="N47" s="2" t="n"/>
      <c r="O47" s="6" t="n"/>
      <c r="P47" s="7" t="n"/>
      <c r="Q47" s="2" t="n"/>
      <c r="R47" s="8" t="n"/>
      <c r="S47" s="9" t="n"/>
      <c r="T47" s="13">
        <f>IF(OR($R47="",$S47=""),"",$R47*$S47)</f>
        <v/>
      </c>
      <c r="U47" s="6" t="n"/>
      <c r="V47" s="6" t="n"/>
      <c r="W47" s="39" t="n"/>
      <c r="X47" s="5" t="n"/>
      <c r="Y47" s="2" t="n"/>
      <c r="Z47" s="12">
        <f>IF($E47="","",$E47-TODAY())</f>
        <v/>
      </c>
      <c r="AA47" s="14">
        <f>IF($A47="","",IF($B47="Vendida","Cerrada",IF($Z47&lt;0,"Vencida",IF($Z47&lt;=15,"Renovar pronto","Vigente"))))</f>
        <v/>
      </c>
      <c r="AB47" s="5" t="n"/>
    </row>
    <row r="48">
      <c r="A48" s="2" t="n"/>
      <c r="B48" s="2" t="n"/>
      <c r="C48" s="39" t="n"/>
      <c r="D48" s="39" t="n"/>
      <c r="E48" s="39" t="n"/>
      <c r="F48" s="4">
        <f>IF(OR($D48="",$E48=""),"",$E48-$D48)</f>
        <v/>
      </c>
      <c r="G48" s="5" t="n"/>
      <c r="H48" s="2" t="n"/>
      <c r="I48" s="2" t="n"/>
      <c r="J48" s="5" t="n"/>
      <c r="K48" s="5" t="n"/>
      <c r="L48" s="2" t="n"/>
      <c r="M48" s="2" t="n"/>
      <c r="N48" s="2" t="n"/>
      <c r="O48" s="6" t="n"/>
      <c r="P48" s="7" t="n"/>
      <c r="Q48" s="2" t="n"/>
      <c r="R48" s="8" t="n"/>
      <c r="S48" s="9" t="n"/>
      <c r="T48" s="10">
        <f>IF(OR($R48="",$S48=""),"",$R48*$S48)</f>
        <v/>
      </c>
      <c r="U48" s="6" t="n"/>
      <c r="V48" s="6" t="n"/>
      <c r="W48" s="39" t="n"/>
      <c r="X48" s="5" t="n"/>
      <c r="Y48" s="2" t="n"/>
      <c r="Z48" s="4">
        <f>IF($E48="","",$E48-TODAY())</f>
        <v/>
      </c>
      <c r="AA48" s="11">
        <f>IF($A48="","",IF($B48="Vendida","Cerrada",IF($Z48&lt;0,"Vencida",IF($Z48&lt;=15,"Renovar pronto","Vigente"))))</f>
        <v/>
      </c>
      <c r="AB48" s="5" t="n"/>
    </row>
    <row r="49">
      <c r="A49" s="2" t="n"/>
      <c r="B49" s="2" t="n"/>
      <c r="C49" s="39" t="n"/>
      <c r="D49" s="39" t="n"/>
      <c r="E49" s="39" t="n"/>
      <c r="F49" s="12">
        <f>IF(OR($D49="",$E49=""),"",$E49-$D49)</f>
        <v/>
      </c>
      <c r="G49" s="5" t="n"/>
      <c r="H49" s="2" t="n"/>
      <c r="I49" s="2" t="n"/>
      <c r="J49" s="5" t="n"/>
      <c r="K49" s="5" t="n"/>
      <c r="L49" s="2" t="n"/>
      <c r="M49" s="2" t="n"/>
      <c r="N49" s="2" t="n"/>
      <c r="O49" s="6" t="n"/>
      <c r="P49" s="7" t="n"/>
      <c r="Q49" s="2" t="n"/>
      <c r="R49" s="8" t="n"/>
      <c r="S49" s="9" t="n"/>
      <c r="T49" s="13">
        <f>IF(OR($R49="",$S49=""),"",$R49*$S49)</f>
        <v/>
      </c>
      <c r="U49" s="6" t="n"/>
      <c r="V49" s="6" t="n"/>
      <c r="W49" s="39" t="n"/>
      <c r="X49" s="5" t="n"/>
      <c r="Y49" s="2" t="n"/>
      <c r="Z49" s="12">
        <f>IF($E49="","",$E49-TODAY())</f>
        <v/>
      </c>
      <c r="AA49" s="14">
        <f>IF($A49="","",IF($B49="Vendida","Cerrada",IF($Z49&lt;0,"Vencida",IF($Z49&lt;=15,"Renovar pronto","Vigente"))))</f>
        <v/>
      </c>
      <c r="AB49" s="5" t="n"/>
    </row>
    <row r="50">
      <c r="A50" s="2" t="n"/>
      <c r="B50" s="2" t="n"/>
      <c r="C50" s="39" t="n"/>
      <c r="D50" s="39" t="n"/>
      <c r="E50" s="39" t="n"/>
      <c r="F50" s="4">
        <f>IF(OR($D50="",$E50=""),"",$E50-$D50)</f>
        <v/>
      </c>
      <c r="G50" s="5" t="n"/>
      <c r="H50" s="2" t="n"/>
      <c r="I50" s="2" t="n"/>
      <c r="J50" s="5" t="n"/>
      <c r="K50" s="5" t="n"/>
      <c r="L50" s="2" t="n"/>
      <c r="M50" s="2" t="n"/>
      <c r="N50" s="2" t="n"/>
      <c r="O50" s="6" t="n"/>
      <c r="P50" s="7" t="n"/>
      <c r="Q50" s="2" t="n"/>
      <c r="R50" s="8" t="n"/>
      <c r="S50" s="9" t="n"/>
      <c r="T50" s="10">
        <f>IF(OR($R50="",$S50=""),"",$R50*$S50)</f>
        <v/>
      </c>
      <c r="U50" s="6" t="n"/>
      <c r="V50" s="6" t="n"/>
      <c r="W50" s="39" t="n"/>
      <c r="X50" s="5" t="n"/>
      <c r="Y50" s="2" t="n"/>
      <c r="Z50" s="4">
        <f>IF($E50="","",$E50-TODAY())</f>
        <v/>
      </c>
      <c r="AA50" s="11">
        <f>IF($A50="","",IF($B50="Vendida","Cerrada",IF($Z50&lt;0,"Vencida",IF($Z50&lt;=15,"Renovar pronto","Vigente"))))</f>
        <v/>
      </c>
      <c r="AB50" s="5" t="n"/>
    </row>
    <row r="51">
      <c r="A51" s="2" t="n"/>
      <c r="B51" s="2" t="n"/>
      <c r="C51" s="39" t="n"/>
      <c r="D51" s="39" t="n"/>
      <c r="E51" s="39" t="n"/>
      <c r="F51" s="12">
        <f>IF(OR($D51="",$E51=""),"",$E51-$D51)</f>
        <v/>
      </c>
      <c r="G51" s="5" t="n"/>
      <c r="H51" s="2" t="n"/>
      <c r="I51" s="2" t="n"/>
      <c r="J51" s="5" t="n"/>
      <c r="K51" s="5" t="n"/>
      <c r="L51" s="2" t="n"/>
      <c r="M51" s="2" t="n"/>
      <c r="N51" s="2" t="n"/>
      <c r="O51" s="6" t="n"/>
      <c r="P51" s="7" t="n"/>
      <c r="Q51" s="2" t="n"/>
      <c r="R51" s="8" t="n"/>
      <c r="S51" s="9" t="n"/>
      <c r="T51" s="13">
        <f>IF(OR($R51="",$S51=""),"",$R51*$S51)</f>
        <v/>
      </c>
      <c r="U51" s="6" t="n"/>
      <c r="V51" s="6" t="n"/>
      <c r="W51" s="39" t="n"/>
      <c r="X51" s="5" t="n"/>
      <c r="Y51" s="2" t="n"/>
      <c r="Z51" s="12">
        <f>IF($E51="","",$E51-TODAY())</f>
        <v/>
      </c>
      <c r="AA51" s="14">
        <f>IF($A51="","",IF($B51="Vendida","Cerrada",IF($Z51&lt;0,"Vencida",IF($Z51&lt;=15,"Renovar pronto","Vigente"))))</f>
        <v/>
      </c>
      <c r="AB51" s="5" t="n"/>
    </row>
    <row r="52">
      <c r="A52" s="2" t="n"/>
      <c r="B52" s="2" t="n"/>
      <c r="C52" s="39" t="n"/>
      <c r="D52" s="39" t="n"/>
      <c r="E52" s="39" t="n"/>
      <c r="F52" s="4">
        <f>IF(OR($D52="",$E52=""),"",$E52-$D52)</f>
        <v/>
      </c>
      <c r="G52" s="5" t="n"/>
      <c r="H52" s="2" t="n"/>
      <c r="I52" s="2" t="n"/>
      <c r="J52" s="5" t="n"/>
      <c r="K52" s="5" t="n"/>
      <c r="L52" s="2" t="n"/>
      <c r="M52" s="2" t="n"/>
      <c r="N52" s="2" t="n"/>
      <c r="O52" s="6" t="n"/>
      <c r="P52" s="7" t="n"/>
      <c r="Q52" s="2" t="n"/>
      <c r="R52" s="8" t="n"/>
      <c r="S52" s="9" t="n"/>
      <c r="T52" s="10">
        <f>IF(OR($R52="",$S52=""),"",$R52*$S52)</f>
        <v/>
      </c>
      <c r="U52" s="6" t="n"/>
      <c r="V52" s="6" t="n"/>
      <c r="W52" s="39" t="n"/>
      <c r="X52" s="5" t="n"/>
      <c r="Y52" s="2" t="n"/>
      <c r="Z52" s="4">
        <f>IF($E52="","",$E52-TODAY())</f>
        <v/>
      </c>
      <c r="AA52" s="11">
        <f>IF($A52="","",IF($B52="Vendida","Cerrada",IF($Z52&lt;0,"Vencida",IF($Z52&lt;=15,"Renovar pronto","Vigente"))))</f>
        <v/>
      </c>
      <c r="AB52" s="5" t="n"/>
    </row>
    <row r="53">
      <c r="A53" s="2" t="n"/>
      <c r="B53" s="2" t="n"/>
      <c r="C53" s="39" t="n"/>
      <c r="D53" s="39" t="n"/>
      <c r="E53" s="39" t="n"/>
      <c r="F53" s="12">
        <f>IF(OR($D53="",$E53=""),"",$E53-$D53)</f>
        <v/>
      </c>
      <c r="G53" s="5" t="n"/>
      <c r="H53" s="2" t="n"/>
      <c r="I53" s="2" t="n"/>
      <c r="J53" s="5" t="n"/>
      <c r="K53" s="5" t="n"/>
      <c r="L53" s="2" t="n"/>
      <c r="M53" s="2" t="n"/>
      <c r="N53" s="2" t="n"/>
      <c r="O53" s="6" t="n"/>
      <c r="P53" s="7" t="n"/>
      <c r="Q53" s="2" t="n"/>
      <c r="R53" s="8" t="n"/>
      <c r="S53" s="9" t="n"/>
      <c r="T53" s="13">
        <f>IF(OR($R53="",$S53=""),"",$R53*$S53)</f>
        <v/>
      </c>
      <c r="U53" s="6" t="n"/>
      <c r="V53" s="6" t="n"/>
      <c r="W53" s="39" t="n"/>
      <c r="X53" s="5" t="n"/>
      <c r="Y53" s="2" t="n"/>
      <c r="Z53" s="12">
        <f>IF($E53="","",$E53-TODAY())</f>
        <v/>
      </c>
      <c r="AA53" s="14">
        <f>IF($A53="","",IF($B53="Vendida","Cerrada",IF($Z53&lt;0,"Vencida",IF($Z53&lt;=15,"Renovar pronto","Vigente"))))</f>
        <v/>
      </c>
      <c r="AB53" s="5" t="n"/>
    </row>
    <row r="54">
      <c r="A54" s="2" t="n"/>
      <c r="B54" s="2" t="n"/>
      <c r="C54" s="39" t="n"/>
      <c r="D54" s="39" t="n"/>
      <c r="E54" s="39" t="n"/>
      <c r="F54" s="4">
        <f>IF(OR($D54="",$E54=""),"",$E54-$D54)</f>
        <v/>
      </c>
      <c r="G54" s="5" t="n"/>
      <c r="H54" s="2" t="n"/>
      <c r="I54" s="2" t="n"/>
      <c r="J54" s="5" t="n"/>
      <c r="K54" s="5" t="n"/>
      <c r="L54" s="2" t="n"/>
      <c r="M54" s="2" t="n"/>
      <c r="N54" s="2" t="n"/>
      <c r="O54" s="6" t="n"/>
      <c r="P54" s="7" t="n"/>
      <c r="Q54" s="2" t="n"/>
      <c r="R54" s="8" t="n"/>
      <c r="S54" s="9" t="n"/>
      <c r="T54" s="10">
        <f>IF(OR($R54="",$S54=""),"",$R54*$S54)</f>
        <v/>
      </c>
      <c r="U54" s="6" t="n"/>
      <c r="V54" s="6" t="n"/>
      <c r="W54" s="39" t="n"/>
      <c r="X54" s="5" t="n"/>
      <c r="Y54" s="2" t="n"/>
      <c r="Z54" s="4">
        <f>IF($E54="","",$E54-TODAY())</f>
        <v/>
      </c>
      <c r="AA54" s="11">
        <f>IF($A54="","",IF($B54="Vendida","Cerrada",IF($Z54&lt;0,"Vencida",IF($Z54&lt;=15,"Renovar pronto","Vigente"))))</f>
        <v/>
      </c>
      <c r="AB54" s="5" t="n"/>
    </row>
    <row r="55">
      <c r="A55" s="2" t="n"/>
      <c r="B55" s="2" t="n"/>
      <c r="C55" s="39" t="n"/>
      <c r="D55" s="39" t="n"/>
      <c r="E55" s="39" t="n"/>
      <c r="F55" s="12">
        <f>IF(OR($D55="",$E55=""),"",$E55-$D55)</f>
        <v/>
      </c>
      <c r="G55" s="5" t="n"/>
      <c r="H55" s="2" t="n"/>
      <c r="I55" s="2" t="n"/>
      <c r="J55" s="5" t="n"/>
      <c r="K55" s="5" t="n"/>
      <c r="L55" s="2" t="n"/>
      <c r="M55" s="2" t="n"/>
      <c r="N55" s="2" t="n"/>
      <c r="O55" s="6" t="n"/>
      <c r="P55" s="7" t="n"/>
      <c r="Q55" s="2" t="n"/>
      <c r="R55" s="8" t="n"/>
      <c r="S55" s="9" t="n"/>
      <c r="T55" s="13">
        <f>IF(OR($R55="",$S55=""),"",$R55*$S55)</f>
        <v/>
      </c>
      <c r="U55" s="6" t="n"/>
      <c r="V55" s="6" t="n"/>
      <c r="W55" s="39" t="n"/>
      <c r="X55" s="5" t="n"/>
      <c r="Y55" s="2" t="n"/>
      <c r="Z55" s="12">
        <f>IF($E55="","",$E55-TODAY())</f>
        <v/>
      </c>
      <c r="AA55" s="14">
        <f>IF($A55="","",IF($B55="Vendida","Cerrada",IF($Z55&lt;0,"Vencida",IF($Z55&lt;=15,"Renovar pronto","Vigente"))))</f>
        <v/>
      </c>
      <c r="AB55" s="5" t="n"/>
    </row>
    <row r="56">
      <c r="A56" s="2" t="n"/>
      <c r="B56" s="2" t="n"/>
      <c r="C56" s="39" t="n"/>
      <c r="D56" s="39" t="n"/>
      <c r="E56" s="39" t="n"/>
      <c r="F56" s="4">
        <f>IF(OR($D56="",$E56=""),"",$E56-$D56)</f>
        <v/>
      </c>
      <c r="G56" s="5" t="n"/>
      <c r="H56" s="2" t="n"/>
      <c r="I56" s="2" t="n"/>
      <c r="J56" s="5" t="n"/>
      <c r="K56" s="5" t="n"/>
      <c r="L56" s="2" t="n"/>
      <c r="M56" s="2" t="n"/>
      <c r="N56" s="2" t="n"/>
      <c r="O56" s="6" t="n"/>
      <c r="P56" s="7" t="n"/>
      <c r="Q56" s="2" t="n"/>
      <c r="R56" s="8" t="n"/>
      <c r="S56" s="9" t="n"/>
      <c r="T56" s="10">
        <f>IF(OR($R56="",$S56=""),"",$R56*$S56)</f>
        <v/>
      </c>
      <c r="U56" s="6" t="n"/>
      <c r="V56" s="6" t="n"/>
      <c r="W56" s="39" t="n"/>
      <c r="X56" s="5" t="n"/>
      <c r="Y56" s="2" t="n"/>
      <c r="Z56" s="4">
        <f>IF($E56="","",$E56-TODAY())</f>
        <v/>
      </c>
      <c r="AA56" s="11">
        <f>IF($A56="","",IF($B56="Vendida","Cerrada",IF($Z56&lt;0,"Vencida",IF($Z56&lt;=15,"Renovar pronto","Vigente"))))</f>
        <v/>
      </c>
      <c r="AB56" s="5" t="n"/>
    </row>
    <row r="57">
      <c r="A57" s="2" t="n"/>
      <c r="B57" s="2" t="n"/>
      <c r="C57" s="39" t="n"/>
      <c r="D57" s="39" t="n"/>
      <c r="E57" s="39" t="n"/>
      <c r="F57" s="12">
        <f>IF(OR($D57="",$E57=""),"",$E57-$D57)</f>
        <v/>
      </c>
      <c r="G57" s="5" t="n"/>
      <c r="H57" s="2" t="n"/>
      <c r="I57" s="2" t="n"/>
      <c r="J57" s="5" t="n"/>
      <c r="K57" s="5" t="n"/>
      <c r="L57" s="2" t="n"/>
      <c r="M57" s="2" t="n"/>
      <c r="N57" s="2" t="n"/>
      <c r="O57" s="6" t="n"/>
      <c r="P57" s="7" t="n"/>
      <c r="Q57" s="2" t="n"/>
      <c r="R57" s="8" t="n"/>
      <c r="S57" s="9" t="n"/>
      <c r="T57" s="13">
        <f>IF(OR($R57="",$S57=""),"",$R57*$S57)</f>
        <v/>
      </c>
      <c r="U57" s="6" t="n"/>
      <c r="V57" s="6" t="n"/>
      <c r="W57" s="39" t="n"/>
      <c r="X57" s="5" t="n"/>
      <c r="Y57" s="2" t="n"/>
      <c r="Z57" s="12">
        <f>IF($E57="","",$E57-TODAY())</f>
        <v/>
      </c>
      <c r="AA57" s="14">
        <f>IF($A57="","",IF($B57="Vendida","Cerrada",IF($Z57&lt;0,"Vencida",IF($Z57&lt;=15,"Renovar pronto","Vigente"))))</f>
        <v/>
      </c>
      <c r="AB57" s="5" t="n"/>
    </row>
    <row r="58">
      <c r="A58" s="2" t="n"/>
      <c r="B58" s="2" t="n"/>
      <c r="C58" s="39" t="n"/>
      <c r="D58" s="39" t="n"/>
      <c r="E58" s="39" t="n"/>
      <c r="F58" s="4">
        <f>IF(OR($D58="",$E58=""),"",$E58-$D58)</f>
        <v/>
      </c>
      <c r="G58" s="5" t="n"/>
      <c r="H58" s="2" t="n"/>
      <c r="I58" s="2" t="n"/>
      <c r="J58" s="5" t="n"/>
      <c r="K58" s="5" t="n"/>
      <c r="L58" s="2" t="n"/>
      <c r="M58" s="2" t="n"/>
      <c r="N58" s="2" t="n"/>
      <c r="O58" s="6" t="n"/>
      <c r="P58" s="7" t="n"/>
      <c r="Q58" s="2" t="n"/>
      <c r="R58" s="8" t="n"/>
      <c r="S58" s="9" t="n"/>
      <c r="T58" s="10">
        <f>IF(OR($R58="",$S58=""),"",$R58*$S58)</f>
        <v/>
      </c>
      <c r="U58" s="6" t="n"/>
      <c r="V58" s="6" t="n"/>
      <c r="W58" s="39" t="n"/>
      <c r="X58" s="5" t="n"/>
      <c r="Y58" s="2" t="n"/>
      <c r="Z58" s="4">
        <f>IF($E58="","",$E58-TODAY())</f>
        <v/>
      </c>
      <c r="AA58" s="11">
        <f>IF($A58="","",IF($B58="Vendida","Cerrada",IF($Z58&lt;0,"Vencida",IF($Z58&lt;=15,"Renovar pronto","Vigente"))))</f>
        <v/>
      </c>
      <c r="AB58" s="5" t="n"/>
    </row>
    <row r="59">
      <c r="A59" s="2" t="n"/>
      <c r="B59" s="2" t="n"/>
      <c r="C59" s="39" t="n"/>
      <c r="D59" s="39" t="n"/>
      <c r="E59" s="39" t="n"/>
      <c r="F59" s="12">
        <f>IF(OR($D59="",$E59=""),"",$E59-$D59)</f>
        <v/>
      </c>
      <c r="G59" s="5" t="n"/>
      <c r="H59" s="2" t="n"/>
      <c r="I59" s="2" t="n"/>
      <c r="J59" s="5" t="n"/>
      <c r="K59" s="5" t="n"/>
      <c r="L59" s="2" t="n"/>
      <c r="M59" s="2" t="n"/>
      <c r="N59" s="2" t="n"/>
      <c r="O59" s="6" t="n"/>
      <c r="P59" s="7" t="n"/>
      <c r="Q59" s="2" t="n"/>
      <c r="R59" s="8" t="n"/>
      <c r="S59" s="9" t="n"/>
      <c r="T59" s="13">
        <f>IF(OR($R59="",$S59=""),"",$R59*$S59)</f>
        <v/>
      </c>
      <c r="U59" s="6" t="n"/>
      <c r="V59" s="6" t="n"/>
      <c r="W59" s="39" t="n"/>
      <c r="X59" s="5" t="n"/>
      <c r="Y59" s="2" t="n"/>
      <c r="Z59" s="12">
        <f>IF($E59="","",$E59-TODAY())</f>
        <v/>
      </c>
      <c r="AA59" s="14">
        <f>IF($A59="","",IF($B59="Vendida","Cerrada",IF($Z59&lt;0,"Vencida",IF($Z59&lt;=15,"Renovar pronto","Vigente"))))</f>
        <v/>
      </c>
      <c r="AB59" s="5" t="n"/>
    </row>
    <row r="60">
      <c r="A60" s="2" t="n"/>
      <c r="B60" s="2" t="n"/>
      <c r="C60" s="39" t="n"/>
      <c r="D60" s="39" t="n"/>
      <c r="E60" s="39" t="n"/>
      <c r="F60" s="4">
        <f>IF(OR($D60="",$E60=""),"",$E60-$D60)</f>
        <v/>
      </c>
      <c r="G60" s="5" t="n"/>
      <c r="H60" s="2" t="n"/>
      <c r="I60" s="2" t="n"/>
      <c r="J60" s="5" t="n"/>
      <c r="K60" s="5" t="n"/>
      <c r="L60" s="2" t="n"/>
      <c r="M60" s="2" t="n"/>
      <c r="N60" s="2" t="n"/>
      <c r="O60" s="6" t="n"/>
      <c r="P60" s="7" t="n"/>
      <c r="Q60" s="2" t="n"/>
      <c r="R60" s="8" t="n"/>
      <c r="S60" s="9" t="n"/>
      <c r="T60" s="10">
        <f>IF(OR($R60="",$S60=""),"",$R60*$S60)</f>
        <v/>
      </c>
      <c r="U60" s="6" t="n"/>
      <c r="V60" s="6" t="n"/>
      <c r="W60" s="39" t="n"/>
      <c r="X60" s="5" t="n"/>
      <c r="Y60" s="2" t="n"/>
      <c r="Z60" s="4">
        <f>IF($E60="","",$E60-TODAY())</f>
        <v/>
      </c>
      <c r="AA60" s="11">
        <f>IF($A60="","",IF($B60="Vendida","Cerrada",IF($Z60&lt;0,"Vencida",IF($Z60&lt;=15,"Renovar pronto","Vigente"))))</f>
        <v/>
      </c>
      <c r="AB60" s="5" t="n"/>
    </row>
    <row r="61">
      <c r="A61" s="2" t="n"/>
      <c r="B61" s="2" t="n"/>
      <c r="C61" s="39" t="n"/>
      <c r="D61" s="39" t="n"/>
      <c r="E61" s="39" t="n"/>
      <c r="F61" s="12">
        <f>IF(OR($D61="",$E61=""),"",$E61-$D61)</f>
        <v/>
      </c>
      <c r="G61" s="5" t="n"/>
      <c r="H61" s="2" t="n"/>
      <c r="I61" s="2" t="n"/>
      <c r="J61" s="5" t="n"/>
      <c r="K61" s="5" t="n"/>
      <c r="L61" s="2" t="n"/>
      <c r="M61" s="2" t="n"/>
      <c r="N61" s="2" t="n"/>
      <c r="O61" s="6" t="n"/>
      <c r="P61" s="7" t="n"/>
      <c r="Q61" s="2" t="n"/>
      <c r="R61" s="8" t="n"/>
      <c r="S61" s="9" t="n"/>
      <c r="T61" s="13">
        <f>IF(OR($R61="",$S61=""),"",$R61*$S61)</f>
        <v/>
      </c>
      <c r="U61" s="6" t="n"/>
      <c r="V61" s="6" t="n"/>
      <c r="W61" s="39" t="n"/>
      <c r="X61" s="5" t="n"/>
      <c r="Y61" s="2" t="n"/>
      <c r="Z61" s="12">
        <f>IF($E61="","",$E61-TODAY())</f>
        <v/>
      </c>
      <c r="AA61" s="14">
        <f>IF($A61="","",IF($B61="Vendida","Cerrada",IF($Z61&lt;0,"Vencida",IF($Z61&lt;=15,"Renovar pronto","Vigente"))))</f>
        <v/>
      </c>
      <c r="AB61" s="5" t="n"/>
    </row>
    <row r="62">
      <c r="A62" s="2" t="n"/>
      <c r="B62" s="2" t="n"/>
      <c r="C62" s="39" t="n"/>
      <c r="D62" s="39" t="n"/>
      <c r="E62" s="39" t="n"/>
      <c r="F62" s="4">
        <f>IF(OR($D62="",$E62=""),"",$E62-$D62)</f>
        <v/>
      </c>
      <c r="G62" s="5" t="n"/>
      <c r="H62" s="2" t="n"/>
      <c r="I62" s="2" t="n"/>
      <c r="J62" s="5" t="n"/>
      <c r="K62" s="5" t="n"/>
      <c r="L62" s="2" t="n"/>
      <c r="M62" s="2" t="n"/>
      <c r="N62" s="2" t="n"/>
      <c r="O62" s="6" t="n"/>
      <c r="P62" s="7" t="n"/>
      <c r="Q62" s="2" t="n"/>
      <c r="R62" s="8" t="n"/>
      <c r="S62" s="9" t="n"/>
      <c r="T62" s="10">
        <f>IF(OR($R62="",$S62=""),"",$R62*$S62)</f>
        <v/>
      </c>
      <c r="U62" s="6" t="n"/>
      <c r="V62" s="6" t="n"/>
      <c r="W62" s="39" t="n"/>
      <c r="X62" s="5" t="n"/>
      <c r="Y62" s="2" t="n"/>
      <c r="Z62" s="4">
        <f>IF($E62="","",$E62-TODAY())</f>
        <v/>
      </c>
      <c r="AA62" s="11">
        <f>IF($A62="","",IF($B62="Vendida","Cerrada",IF($Z62&lt;0,"Vencida",IF($Z62&lt;=15,"Renovar pronto","Vigente"))))</f>
        <v/>
      </c>
      <c r="AB62" s="5" t="n"/>
    </row>
    <row r="63">
      <c r="A63" s="2" t="n"/>
      <c r="B63" s="2" t="n"/>
      <c r="C63" s="39" t="n"/>
      <c r="D63" s="39" t="n"/>
      <c r="E63" s="39" t="n"/>
      <c r="F63" s="12">
        <f>IF(OR($D63="",$E63=""),"",$E63-$D63)</f>
        <v/>
      </c>
      <c r="G63" s="5" t="n"/>
      <c r="H63" s="2" t="n"/>
      <c r="I63" s="2" t="n"/>
      <c r="J63" s="5" t="n"/>
      <c r="K63" s="5" t="n"/>
      <c r="L63" s="2" t="n"/>
      <c r="M63" s="2" t="n"/>
      <c r="N63" s="2" t="n"/>
      <c r="O63" s="6" t="n"/>
      <c r="P63" s="7" t="n"/>
      <c r="Q63" s="2" t="n"/>
      <c r="R63" s="8" t="n"/>
      <c r="S63" s="9" t="n"/>
      <c r="T63" s="13">
        <f>IF(OR($R63="",$S63=""),"",$R63*$S63)</f>
        <v/>
      </c>
      <c r="U63" s="6" t="n"/>
      <c r="V63" s="6" t="n"/>
      <c r="W63" s="39" t="n"/>
      <c r="X63" s="5" t="n"/>
      <c r="Y63" s="2" t="n"/>
      <c r="Z63" s="12">
        <f>IF($E63="","",$E63-TODAY())</f>
        <v/>
      </c>
      <c r="AA63" s="14">
        <f>IF($A63="","",IF($B63="Vendida","Cerrada",IF($Z63&lt;0,"Vencida",IF($Z63&lt;=15,"Renovar pronto","Vigente"))))</f>
        <v/>
      </c>
      <c r="AB63" s="5" t="n"/>
    </row>
    <row r="64">
      <c r="A64" s="2" t="n"/>
      <c r="B64" s="2" t="n"/>
      <c r="C64" s="39" t="n"/>
      <c r="D64" s="39" t="n"/>
      <c r="E64" s="39" t="n"/>
      <c r="F64" s="4">
        <f>IF(OR($D64="",$E64=""),"",$E64-$D64)</f>
        <v/>
      </c>
      <c r="G64" s="5" t="n"/>
      <c r="H64" s="2" t="n"/>
      <c r="I64" s="2" t="n"/>
      <c r="J64" s="5" t="n"/>
      <c r="K64" s="5" t="n"/>
      <c r="L64" s="2" t="n"/>
      <c r="M64" s="2" t="n"/>
      <c r="N64" s="2" t="n"/>
      <c r="O64" s="6" t="n"/>
      <c r="P64" s="7" t="n"/>
      <c r="Q64" s="2" t="n"/>
      <c r="R64" s="8" t="n"/>
      <c r="S64" s="9" t="n"/>
      <c r="T64" s="10">
        <f>IF(OR($R64="",$S64=""),"",$R64*$S64)</f>
        <v/>
      </c>
      <c r="U64" s="6" t="n"/>
      <c r="V64" s="6" t="n"/>
      <c r="W64" s="39" t="n"/>
      <c r="X64" s="5" t="n"/>
      <c r="Y64" s="2" t="n"/>
      <c r="Z64" s="4">
        <f>IF($E64="","",$E64-TODAY())</f>
        <v/>
      </c>
      <c r="AA64" s="11">
        <f>IF($A64="","",IF($B64="Vendida","Cerrada",IF($Z64&lt;0,"Vencida",IF($Z64&lt;=15,"Renovar pronto","Vigente"))))</f>
        <v/>
      </c>
      <c r="AB64" s="5" t="n"/>
    </row>
    <row r="65">
      <c r="A65" s="2" t="n"/>
      <c r="B65" s="2" t="n"/>
      <c r="C65" s="39" t="n"/>
      <c r="D65" s="39" t="n"/>
      <c r="E65" s="39" t="n"/>
      <c r="F65" s="12">
        <f>IF(OR($D65="",$E65=""),"",$E65-$D65)</f>
        <v/>
      </c>
      <c r="G65" s="5" t="n"/>
      <c r="H65" s="2" t="n"/>
      <c r="I65" s="2" t="n"/>
      <c r="J65" s="5" t="n"/>
      <c r="K65" s="5" t="n"/>
      <c r="L65" s="2" t="n"/>
      <c r="M65" s="2" t="n"/>
      <c r="N65" s="2" t="n"/>
      <c r="O65" s="6" t="n"/>
      <c r="P65" s="7" t="n"/>
      <c r="Q65" s="2" t="n"/>
      <c r="R65" s="8" t="n"/>
      <c r="S65" s="9" t="n"/>
      <c r="T65" s="13">
        <f>IF(OR($R65="",$S65=""),"",$R65*$S65)</f>
        <v/>
      </c>
      <c r="U65" s="6" t="n"/>
      <c r="V65" s="6" t="n"/>
      <c r="W65" s="39" t="n"/>
      <c r="X65" s="5" t="n"/>
      <c r="Y65" s="2" t="n"/>
      <c r="Z65" s="12">
        <f>IF($E65="","",$E65-TODAY())</f>
        <v/>
      </c>
      <c r="AA65" s="14">
        <f>IF($A65="","",IF($B65="Vendida","Cerrada",IF($Z65&lt;0,"Vencida",IF($Z65&lt;=15,"Renovar pronto","Vigente"))))</f>
        <v/>
      </c>
      <c r="AB65" s="5" t="n"/>
    </row>
    <row r="66">
      <c r="A66" s="2" t="n"/>
      <c r="B66" s="2" t="n"/>
      <c r="C66" s="39" t="n"/>
      <c r="D66" s="39" t="n"/>
      <c r="E66" s="39" t="n"/>
      <c r="F66" s="4">
        <f>IF(OR($D66="",$E66=""),"",$E66-$D66)</f>
        <v/>
      </c>
      <c r="G66" s="5" t="n"/>
      <c r="H66" s="2" t="n"/>
      <c r="I66" s="2" t="n"/>
      <c r="J66" s="5" t="n"/>
      <c r="K66" s="5" t="n"/>
      <c r="L66" s="2" t="n"/>
      <c r="M66" s="2" t="n"/>
      <c r="N66" s="2" t="n"/>
      <c r="O66" s="6" t="n"/>
      <c r="P66" s="7" t="n"/>
      <c r="Q66" s="2" t="n"/>
      <c r="R66" s="8" t="n"/>
      <c r="S66" s="9" t="n"/>
      <c r="T66" s="10">
        <f>IF(OR($R66="",$S66=""),"",$R66*$S66)</f>
        <v/>
      </c>
      <c r="U66" s="6" t="n"/>
      <c r="V66" s="6" t="n"/>
      <c r="W66" s="39" t="n"/>
      <c r="X66" s="5" t="n"/>
      <c r="Y66" s="2" t="n"/>
      <c r="Z66" s="4">
        <f>IF($E66="","",$E66-TODAY())</f>
        <v/>
      </c>
      <c r="AA66" s="11">
        <f>IF($A66="","",IF($B66="Vendida","Cerrada",IF($Z66&lt;0,"Vencida",IF($Z66&lt;=15,"Renovar pronto","Vigente"))))</f>
        <v/>
      </c>
      <c r="AB66" s="5" t="n"/>
    </row>
    <row r="67">
      <c r="A67" s="2" t="n"/>
      <c r="B67" s="2" t="n"/>
      <c r="C67" s="39" t="n"/>
      <c r="D67" s="39" t="n"/>
      <c r="E67" s="39" t="n"/>
      <c r="F67" s="12">
        <f>IF(OR($D67="",$E67=""),"",$E67-$D67)</f>
        <v/>
      </c>
      <c r="G67" s="5" t="n"/>
      <c r="H67" s="2" t="n"/>
      <c r="I67" s="2" t="n"/>
      <c r="J67" s="5" t="n"/>
      <c r="K67" s="5" t="n"/>
      <c r="L67" s="2" t="n"/>
      <c r="M67" s="2" t="n"/>
      <c r="N67" s="2" t="n"/>
      <c r="O67" s="6" t="n"/>
      <c r="P67" s="7" t="n"/>
      <c r="Q67" s="2" t="n"/>
      <c r="R67" s="8" t="n"/>
      <c r="S67" s="9" t="n"/>
      <c r="T67" s="13">
        <f>IF(OR($R67="",$S67=""),"",$R67*$S67)</f>
        <v/>
      </c>
      <c r="U67" s="6" t="n"/>
      <c r="V67" s="6" t="n"/>
      <c r="W67" s="39" t="n"/>
      <c r="X67" s="5" t="n"/>
      <c r="Y67" s="2" t="n"/>
      <c r="Z67" s="12">
        <f>IF($E67="","",$E67-TODAY())</f>
        <v/>
      </c>
      <c r="AA67" s="14">
        <f>IF($A67="","",IF($B67="Vendida","Cerrada",IF($Z67&lt;0,"Vencida",IF($Z67&lt;=15,"Renovar pronto","Vigente"))))</f>
        <v/>
      </c>
      <c r="AB67" s="5" t="n"/>
    </row>
    <row r="68">
      <c r="A68" s="2" t="n"/>
      <c r="B68" s="2" t="n"/>
      <c r="C68" s="39" t="n"/>
      <c r="D68" s="39" t="n"/>
      <c r="E68" s="39" t="n"/>
      <c r="F68" s="4">
        <f>IF(OR($D68="",$E68=""),"",$E68-$D68)</f>
        <v/>
      </c>
      <c r="G68" s="5" t="n"/>
      <c r="H68" s="2" t="n"/>
      <c r="I68" s="2" t="n"/>
      <c r="J68" s="5" t="n"/>
      <c r="K68" s="5" t="n"/>
      <c r="L68" s="2" t="n"/>
      <c r="M68" s="2" t="n"/>
      <c r="N68" s="2" t="n"/>
      <c r="O68" s="6" t="n"/>
      <c r="P68" s="7" t="n"/>
      <c r="Q68" s="2" t="n"/>
      <c r="R68" s="8" t="n"/>
      <c r="S68" s="9" t="n"/>
      <c r="T68" s="10">
        <f>IF(OR($R68="",$S68=""),"",$R68*$S68)</f>
        <v/>
      </c>
      <c r="U68" s="6" t="n"/>
      <c r="V68" s="6" t="n"/>
      <c r="W68" s="39" t="n"/>
      <c r="X68" s="5" t="n"/>
      <c r="Y68" s="2" t="n"/>
      <c r="Z68" s="4">
        <f>IF($E68="","",$E68-TODAY())</f>
        <v/>
      </c>
      <c r="AA68" s="11">
        <f>IF($A68="","",IF($B68="Vendida","Cerrada",IF($Z68&lt;0,"Vencida",IF($Z68&lt;=15,"Renovar pronto","Vigente"))))</f>
        <v/>
      </c>
      <c r="AB68" s="5" t="n"/>
    </row>
    <row r="69">
      <c r="A69" s="2" t="n"/>
      <c r="B69" s="2" t="n"/>
      <c r="C69" s="39" t="n"/>
      <c r="D69" s="39" t="n"/>
      <c r="E69" s="39" t="n"/>
      <c r="F69" s="12">
        <f>IF(OR($D69="",$E69=""),"",$E69-$D69)</f>
        <v/>
      </c>
      <c r="G69" s="5" t="n"/>
      <c r="H69" s="2" t="n"/>
      <c r="I69" s="2" t="n"/>
      <c r="J69" s="5" t="n"/>
      <c r="K69" s="5" t="n"/>
      <c r="L69" s="2" t="n"/>
      <c r="M69" s="2" t="n"/>
      <c r="N69" s="2" t="n"/>
      <c r="O69" s="6" t="n"/>
      <c r="P69" s="7" t="n"/>
      <c r="Q69" s="2" t="n"/>
      <c r="R69" s="8" t="n"/>
      <c r="S69" s="9" t="n"/>
      <c r="T69" s="13">
        <f>IF(OR($R69="",$S69=""),"",$R69*$S69)</f>
        <v/>
      </c>
      <c r="U69" s="6" t="n"/>
      <c r="V69" s="6" t="n"/>
      <c r="W69" s="39" t="n"/>
      <c r="X69" s="5" t="n"/>
      <c r="Y69" s="2" t="n"/>
      <c r="Z69" s="12">
        <f>IF($E69="","",$E69-TODAY())</f>
        <v/>
      </c>
      <c r="AA69" s="14">
        <f>IF($A69="","",IF($B69="Vendida","Cerrada",IF($Z69&lt;0,"Vencida",IF($Z69&lt;=15,"Renovar pronto","Vigente"))))</f>
        <v/>
      </c>
      <c r="AB69" s="5" t="n"/>
    </row>
    <row r="70">
      <c r="A70" s="2" t="n"/>
      <c r="B70" s="2" t="n"/>
      <c r="C70" s="39" t="n"/>
      <c r="D70" s="39" t="n"/>
      <c r="E70" s="39" t="n"/>
      <c r="F70" s="4">
        <f>IF(OR($D70="",$E70=""),"",$E70-$D70)</f>
        <v/>
      </c>
      <c r="G70" s="5" t="n"/>
      <c r="H70" s="2" t="n"/>
      <c r="I70" s="2" t="n"/>
      <c r="J70" s="5" t="n"/>
      <c r="K70" s="5" t="n"/>
      <c r="L70" s="2" t="n"/>
      <c r="M70" s="2" t="n"/>
      <c r="N70" s="2" t="n"/>
      <c r="O70" s="6" t="n"/>
      <c r="P70" s="7" t="n"/>
      <c r="Q70" s="2" t="n"/>
      <c r="R70" s="8" t="n"/>
      <c r="S70" s="9" t="n"/>
      <c r="T70" s="10">
        <f>IF(OR($R70="",$S70=""),"",$R70*$S70)</f>
        <v/>
      </c>
      <c r="U70" s="6" t="n"/>
      <c r="V70" s="6" t="n"/>
      <c r="W70" s="39" t="n"/>
      <c r="X70" s="5" t="n"/>
      <c r="Y70" s="2" t="n"/>
      <c r="Z70" s="4">
        <f>IF($E70="","",$E70-TODAY())</f>
        <v/>
      </c>
      <c r="AA70" s="11">
        <f>IF($A70="","",IF($B70="Vendida","Cerrada",IF($Z70&lt;0,"Vencida",IF($Z70&lt;=15,"Renovar pronto","Vigente"))))</f>
        <v/>
      </c>
      <c r="AB70" s="5" t="n"/>
    </row>
    <row r="71">
      <c r="A71" s="2" t="n"/>
      <c r="B71" s="2" t="n"/>
      <c r="C71" s="39" t="n"/>
      <c r="D71" s="39" t="n"/>
      <c r="E71" s="39" t="n"/>
      <c r="F71" s="12">
        <f>IF(OR($D71="",$E71=""),"",$E71-$D71)</f>
        <v/>
      </c>
      <c r="G71" s="5" t="n"/>
      <c r="H71" s="2" t="n"/>
      <c r="I71" s="2" t="n"/>
      <c r="J71" s="5" t="n"/>
      <c r="K71" s="5" t="n"/>
      <c r="L71" s="2" t="n"/>
      <c r="M71" s="2" t="n"/>
      <c r="N71" s="2" t="n"/>
      <c r="O71" s="6" t="n"/>
      <c r="P71" s="7" t="n"/>
      <c r="Q71" s="2" t="n"/>
      <c r="R71" s="8" t="n"/>
      <c r="S71" s="9" t="n"/>
      <c r="T71" s="13">
        <f>IF(OR($R71="",$S71=""),"",$R71*$S71)</f>
        <v/>
      </c>
      <c r="U71" s="6" t="n"/>
      <c r="V71" s="6" t="n"/>
      <c r="W71" s="39" t="n"/>
      <c r="X71" s="5" t="n"/>
      <c r="Y71" s="2" t="n"/>
      <c r="Z71" s="12">
        <f>IF($E71="","",$E71-TODAY())</f>
        <v/>
      </c>
      <c r="AA71" s="14">
        <f>IF($A71="","",IF($B71="Vendida","Cerrada",IF($Z71&lt;0,"Vencida",IF($Z71&lt;=15,"Renovar pronto","Vigente"))))</f>
        <v/>
      </c>
      <c r="AB71" s="5" t="n"/>
    </row>
    <row r="72">
      <c r="A72" s="2" t="n"/>
      <c r="B72" s="2" t="n"/>
      <c r="C72" s="39" t="n"/>
      <c r="D72" s="39" t="n"/>
      <c r="E72" s="39" t="n"/>
      <c r="F72" s="4">
        <f>IF(OR($D72="",$E72=""),"",$E72-$D72)</f>
        <v/>
      </c>
      <c r="G72" s="5" t="n"/>
      <c r="H72" s="2" t="n"/>
      <c r="I72" s="2" t="n"/>
      <c r="J72" s="5" t="n"/>
      <c r="K72" s="5" t="n"/>
      <c r="L72" s="2" t="n"/>
      <c r="M72" s="2" t="n"/>
      <c r="N72" s="2" t="n"/>
      <c r="O72" s="6" t="n"/>
      <c r="P72" s="7" t="n"/>
      <c r="Q72" s="2" t="n"/>
      <c r="R72" s="8" t="n"/>
      <c r="S72" s="9" t="n"/>
      <c r="T72" s="10">
        <f>IF(OR($R72="",$S72=""),"",$R72*$S72)</f>
        <v/>
      </c>
      <c r="U72" s="6" t="n"/>
      <c r="V72" s="6" t="n"/>
      <c r="W72" s="39" t="n"/>
      <c r="X72" s="5" t="n"/>
      <c r="Y72" s="2" t="n"/>
      <c r="Z72" s="4">
        <f>IF($E72="","",$E72-TODAY())</f>
        <v/>
      </c>
      <c r="AA72" s="11">
        <f>IF($A72="","",IF($B72="Vendida","Cerrada",IF($Z72&lt;0,"Vencida",IF($Z72&lt;=15,"Renovar pronto","Vigente"))))</f>
        <v/>
      </c>
      <c r="AB72" s="5" t="n"/>
    </row>
    <row r="73">
      <c r="A73" s="2" t="n"/>
      <c r="B73" s="2" t="n"/>
      <c r="C73" s="39" t="n"/>
      <c r="D73" s="39" t="n"/>
      <c r="E73" s="39" t="n"/>
      <c r="F73" s="12">
        <f>IF(OR($D73="",$E73=""),"",$E73-$D73)</f>
        <v/>
      </c>
      <c r="G73" s="5" t="n"/>
      <c r="H73" s="2" t="n"/>
      <c r="I73" s="2" t="n"/>
      <c r="J73" s="5" t="n"/>
      <c r="K73" s="5" t="n"/>
      <c r="L73" s="2" t="n"/>
      <c r="M73" s="2" t="n"/>
      <c r="N73" s="2" t="n"/>
      <c r="O73" s="6" t="n"/>
      <c r="P73" s="7" t="n"/>
      <c r="Q73" s="2" t="n"/>
      <c r="R73" s="8" t="n"/>
      <c r="S73" s="9" t="n"/>
      <c r="T73" s="13">
        <f>IF(OR($R73="",$S73=""),"",$R73*$S73)</f>
        <v/>
      </c>
      <c r="U73" s="6" t="n"/>
      <c r="V73" s="6" t="n"/>
      <c r="W73" s="39" t="n"/>
      <c r="X73" s="5" t="n"/>
      <c r="Y73" s="2" t="n"/>
      <c r="Z73" s="12">
        <f>IF($E73="","",$E73-TODAY())</f>
        <v/>
      </c>
      <c r="AA73" s="14">
        <f>IF($A73="","",IF($B73="Vendida","Cerrada",IF($Z73&lt;0,"Vencida",IF($Z73&lt;=15,"Renovar pronto","Vigente"))))</f>
        <v/>
      </c>
      <c r="AB73" s="5" t="n"/>
    </row>
    <row r="74">
      <c r="A74" s="2" t="n"/>
      <c r="B74" s="2" t="n"/>
      <c r="C74" s="39" t="n"/>
      <c r="D74" s="39" t="n"/>
      <c r="E74" s="39" t="n"/>
      <c r="F74" s="4">
        <f>IF(OR($D74="",$E74=""),"",$E74-$D74)</f>
        <v/>
      </c>
      <c r="G74" s="5" t="n"/>
      <c r="H74" s="2" t="n"/>
      <c r="I74" s="2" t="n"/>
      <c r="J74" s="5" t="n"/>
      <c r="K74" s="5" t="n"/>
      <c r="L74" s="2" t="n"/>
      <c r="M74" s="2" t="n"/>
      <c r="N74" s="2" t="n"/>
      <c r="O74" s="6" t="n"/>
      <c r="P74" s="7" t="n"/>
      <c r="Q74" s="2" t="n"/>
      <c r="R74" s="8" t="n"/>
      <c r="S74" s="9" t="n"/>
      <c r="T74" s="10">
        <f>IF(OR($R74="",$S74=""),"",$R74*$S74)</f>
        <v/>
      </c>
      <c r="U74" s="6" t="n"/>
      <c r="V74" s="6" t="n"/>
      <c r="W74" s="39" t="n"/>
      <c r="X74" s="5" t="n"/>
      <c r="Y74" s="2" t="n"/>
      <c r="Z74" s="4">
        <f>IF($E74="","",$E74-TODAY())</f>
        <v/>
      </c>
      <c r="AA74" s="11">
        <f>IF($A74="","",IF($B74="Vendida","Cerrada",IF($Z74&lt;0,"Vencida",IF($Z74&lt;=15,"Renovar pronto","Vigente"))))</f>
        <v/>
      </c>
      <c r="AB74" s="5" t="n"/>
    </row>
    <row r="75">
      <c r="A75" s="2" t="n"/>
      <c r="B75" s="2" t="n"/>
      <c r="C75" s="39" t="n"/>
      <c r="D75" s="39" t="n"/>
      <c r="E75" s="39" t="n"/>
      <c r="F75" s="12">
        <f>IF(OR($D75="",$E75=""),"",$E75-$D75)</f>
        <v/>
      </c>
      <c r="G75" s="5" t="n"/>
      <c r="H75" s="2" t="n"/>
      <c r="I75" s="2" t="n"/>
      <c r="J75" s="5" t="n"/>
      <c r="K75" s="5" t="n"/>
      <c r="L75" s="2" t="n"/>
      <c r="M75" s="2" t="n"/>
      <c r="N75" s="2" t="n"/>
      <c r="O75" s="6" t="n"/>
      <c r="P75" s="7" t="n"/>
      <c r="Q75" s="2" t="n"/>
      <c r="R75" s="8" t="n"/>
      <c r="S75" s="9" t="n"/>
      <c r="T75" s="13">
        <f>IF(OR($R75="",$S75=""),"",$R75*$S75)</f>
        <v/>
      </c>
      <c r="U75" s="6" t="n"/>
      <c r="V75" s="6" t="n"/>
      <c r="W75" s="39" t="n"/>
      <c r="X75" s="5" t="n"/>
      <c r="Y75" s="2" t="n"/>
      <c r="Z75" s="12">
        <f>IF($E75="","",$E75-TODAY())</f>
        <v/>
      </c>
      <c r="AA75" s="14">
        <f>IF($A75="","",IF($B75="Vendida","Cerrada",IF($Z75&lt;0,"Vencida",IF($Z75&lt;=15,"Renovar pronto","Vigente"))))</f>
        <v/>
      </c>
      <c r="AB75" s="5" t="n"/>
    </row>
    <row r="76">
      <c r="A76" s="2" t="n"/>
      <c r="B76" s="2" t="n"/>
      <c r="C76" s="39" t="n"/>
      <c r="D76" s="39" t="n"/>
      <c r="E76" s="39" t="n"/>
      <c r="F76" s="4">
        <f>IF(OR($D76="",$E76=""),"",$E76-$D76)</f>
        <v/>
      </c>
      <c r="G76" s="5" t="n"/>
      <c r="H76" s="2" t="n"/>
      <c r="I76" s="2" t="n"/>
      <c r="J76" s="5" t="n"/>
      <c r="K76" s="5" t="n"/>
      <c r="L76" s="2" t="n"/>
      <c r="M76" s="2" t="n"/>
      <c r="N76" s="2" t="n"/>
      <c r="O76" s="6" t="n"/>
      <c r="P76" s="7" t="n"/>
      <c r="Q76" s="2" t="n"/>
      <c r="R76" s="8" t="n"/>
      <c r="S76" s="9" t="n"/>
      <c r="T76" s="10">
        <f>IF(OR($R76="",$S76=""),"",$R76*$S76)</f>
        <v/>
      </c>
      <c r="U76" s="6" t="n"/>
      <c r="V76" s="6" t="n"/>
      <c r="W76" s="39" t="n"/>
      <c r="X76" s="5" t="n"/>
      <c r="Y76" s="2" t="n"/>
      <c r="Z76" s="4">
        <f>IF($E76="","",$E76-TODAY())</f>
        <v/>
      </c>
      <c r="AA76" s="11">
        <f>IF($A76="","",IF($B76="Vendida","Cerrada",IF($Z76&lt;0,"Vencida",IF($Z76&lt;=15,"Renovar pronto","Vigente"))))</f>
        <v/>
      </c>
      <c r="AB76" s="5" t="n"/>
    </row>
    <row r="77">
      <c r="A77" s="2" t="n"/>
      <c r="B77" s="2" t="n"/>
      <c r="C77" s="39" t="n"/>
      <c r="D77" s="39" t="n"/>
      <c r="E77" s="39" t="n"/>
      <c r="F77" s="12">
        <f>IF(OR($D77="",$E77=""),"",$E77-$D77)</f>
        <v/>
      </c>
      <c r="G77" s="5" t="n"/>
      <c r="H77" s="2" t="n"/>
      <c r="I77" s="2" t="n"/>
      <c r="J77" s="5" t="n"/>
      <c r="K77" s="5" t="n"/>
      <c r="L77" s="2" t="n"/>
      <c r="M77" s="2" t="n"/>
      <c r="N77" s="2" t="n"/>
      <c r="O77" s="6" t="n"/>
      <c r="P77" s="7" t="n"/>
      <c r="Q77" s="2" t="n"/>
      <c r="R77" s="8" t="n"/>
      <c r="S77" s="9" t="n"/>
      <c r="T77" s="13">
        <f>IF(OR($R77="",$S77=""),"",$R77*$S77)</f>
        <v/>
      </c>
      <c r="U77" s="6" t="n"/>
      <c r="V77" s="6" t="n"/>
      <c r="W77" s="39" t="n"/>
      <c r="X77" s="5" t="n"/>
      <c r="Y77" s="2" t="n"/>
      <c r="Z77" s="12">
        <f>IF($E77="","",$E77-TODAY())</f>
        <v/>
      </c>
      <c r="AA77" s="14">
        <f>IF($A77="","",IF($B77="Vendida","Cerrada",IF($Z77&lt;0,"Vencida",IF($Z77&lt;=15,"Renovar pronto","Vigente"))))</f>
        <v/>
      </c>
      <c r="AB77" s="5" t="n"/>
    </row>
    <row r="78">
      <c r="A78" s="2" t="n"/>
      <c r="B78" s="2" t="n"/>
      <c r="C78" s="39" t="n"/>
      <c r="D78" s="39" t="n"/>
      <c r="E78" s="39" t="n"/>
      <c r="F78" s="4">
        <f>IF(OR($D78="",$E78=""),"",$E78-$D78)</f>
        <v/>
      </c>
      <c r="G78" s="5" t="n"/>
      <c r="H78" s="2" t="n"/>
      <c r="I78" s="2" t="n"/>
      <c r="J78" s="5" t="n"/>
      <c r="K78" s="5" t="n"/>
      <c r="L78" s="2" t="n"/>
      <c r="M78" s="2" t="n"/>
      <c r="N78" s="2" t="n"/>
      <c r="O78" s="6" t="n"/>
      <c r="P78" s="7" t="n"/>
      <c r="Q78" s="2" t="n"/>
      <c r="R78" s="8" t="n"/>
      <c r="S78" s="9" t="n"/>
      <c r="T78" s="10">
        <f>IF(OR($R78="",$S78=""),"",$R78*$S78)</f>
        <v/>
      </c>
      <c r="U78" s="6" t="n"/>
      <c r="V78" s="6" t="n"/>
      <c r="W78" s="39" t="n"/>
      <c r="X78" s="5" t="n"/>
      <c r="Y78" s="2" t="n"/>
      <c r="Z78" s="4">
        <f>IF($E78="","",$E78-TODAY())</f>
        <v/>
      </c>
      <c r="AA78" s="11">
        <f>IF($A78="","",IF($B78="Vendida","Cerrada",IF($Z78&lt;0,"Vencida",IF($Z78&lt;=15,"Renovar pronto","Vigente"))))</f>
        <v/>
      </c>
      <c r="AB78" s="5" t="n"/>
    </row>
    <row r="79">
      <c r="A79" s="2" t="n"/>
      <c r="B79" s="2" t="n"/>
      <c r="C79" s="39" t="n"/>
      <c r="D79" s="39" t="n"/>
      <c r="E79" s="39" t="n"/>
      <c r="F79" s="12">
        <f>IF(OR($D79="",$E79=""),"",$E79-$D79)</f>
        <v/>
      </c>
      <c r="G79" s="5" t="n"/>
      <c r="H79" s="2" t="n"/>
      <c r="I79" s="2" t="n"/>
      <c r="J79" s="5" t="n"/>
      <c r="K79" s="5" t="n"/>
      <c r="L79" s="2" t="n"/>
      <c r="M79" s="2" t="n"/>
      <c r="N79" s="2" t="n"/>
      <c r="O79" s="6" t="n"/>
      <c r="P79" s="7" t="n"/>
      <c r="Q79" s="2" t="n"/>
      <c r="R79" s="8" t="n"/>
      <c r="S79" s="9" t="n"/>
      <c r="T79" s="13">
        <f>IF(OR($R79="",$S79=""),"",$R79*$S79)</f>
        <v/>
      </c>
      <c r="U79" s="6" t="n"/>
      <c r="V79" s="6" t="n"/>
      <c r="W79" s="39" t="n"/>
      <c r="X79" s="5" t="n"/>
      <c r="Y79" s="2" t="n"/>
      <c r="Z79" s="12">
        <f>IF($E79="","",$E79-TODAY())</f>
        <v/>
      </c>
      <c r="AA79" s="14">
        <f>IF($A79="","",IF($B79="Vendida","Cerrada",IF($Z79&lt;0,"Vencida",IF($Z79&lt;=15,"Renovar pronto","Vigente"))))</f>
        <v/>
      </c>
      <c r="AB79" s="5" t="n"/>
    </row>
    <row r="80">
      <c r="A80" s="2" t="n"/>
      <c r="B80" s="2" t="n"/>
      <c r="C80" s="39" t="n"/>
      <c r="D80" s="39" t="n"/>
      <c r="E80" s="39" t="n"/>
      <c r="F80" s="4">
        <f>IF(OR($D80="",$E80=""),"",$E80-$D80)</f>
        <v/>
      </c>
      <c r="G80" s="5" t="n"/>
      <c r="H80" s="2" t="n"/>
      <c r="I80" s="2" t="n"/>
      <c r="J80" s="5" t="n"/>
      <c r="K80" s="5" t="n"/>
      <c r="L80" s="2" t="n"/>
      <c r="M80" s="2" t="n"/>
      <c r="N80" s="2" t="n"/>
      <c r="O80" s="6" t="n"/>
      <c r="P80" s="7" t="n"/>
      <c r="Q80" s="2" t="n"/>
      <c r="R80" s="8" t="n"/>
      <c r="S80" s="9" t="n"/>
      <c r="T80" s="10">
        <f>IF(OR($R80="",$S80=""),"",$R80*$S80)</f>
        <v/>
      </c>
      <c r="U80" s="6" t="n"/>
      <c r="V80" s="6" t="n"/>
      <c r="W80" s="39" t="n"/>
      <c r="X80" s="5" t="n"/>
      <c r="Y80" s="2" t="n"/>
      <c r="Z80" s="4">
        <f>IF($E80="","",$E80-TODAY())</f>
        <v/>
      </c>
      <c r="AA80" s="11">
        <f>IF($A80="","",IF($B80="Vendida","Cerrada",IF($Z80&lt;0,"Vencida",IF($Z80&lt;=15,"Renovar pronto","Vigente"))))</f>
        <v/>
      </c>
      <c r="AB80" s="5" t="n"/>
    </row>
    <row r="81">
      <c r="A81" s="2" t="n"/>
      <c r="B81" s="2" t="n"/>
      <c r="C81" s="39" t="n"/>
      <c r="D81" s="39" t="n"/>
      <c r="E81" s="39" t="n"/>
      <c r="F81" s="12">
        <f>IF(OR($D81="",$E81=""),"",$E81-$D81)</f>
        <v/>
      </c>
      <c r="G81" s="5" t="n"/>
      <c r="H81" s="2" t="n"/>
      <c r="I81" s="2" t="n"/>
      <c r="J81" s="5" t="n"/>
      <c r="K81" s="5" t="n"/>
      <c r="L81" s="2" t="n"/>
      <c r="M81" s="2" t="n"/>
      <c r="N81" s="2" t="n"/>
      <c r="O81" s="6" t="n"/>
      <c r="P81" s="7" t="n"/>
      <c r="Q81" s="2" t="n"/>
      <c r="R81" s="8" t="n"/>
      <c r="S81" s="9" t="n"/>
      <c r="T81" s="13">
        <f>IF(OR($R81="",$S81=""),"",$R81*$S81)</f>
        <v/>
      </c>
      <c r="U81" s="6" t="n"/>
      <c r="V81" s="6" t="n"/>
      <c r="W81" s="39" t="n"/>
      <c r="X81" s="5" t="n"/>
      <c r="Y81" s="2" t="n"/>
      <c r="Z81" s="12">
        <f>IF($E81="","",$E81-TODAY())</f>
        <v/>
      </c>
      <c r="AA81" s="14">
        <f>IF($A81="","",IF($B81="Vendida","Cerrada",IF($Z81&lt;0,"Vencida",IF($Z81&lt;=15,"Renovar pronto","Vigente"))))</f>
        <v/>
      </c>
      <c r="AB81" s="5" t="n"/>
    </row>
    <row r="82">
      <c r="A82" s="2" t="n"/>
      <c r="B82" s="2" t="n"/>
      <c r="C82" s="39" t="n"/>
      <c r="D82" s="39" t="n"/>
      <c r="E82" s="39" t="n"/>
      <c r="F82" s="4">
        <f>IF(OR($D82="",$E82=""),"",$E82-$D82)</f>
        <v/>
      </c>
      <c r="G82" s="5" t="n"/>
      <c r="H82" s="2" t="n"/>
      <c r="I82" s="2" t="n"/>
      <c r="J82" s="5" t="n"/>
      <c r="K82" s="5" t="n"/>
      <c r="L82" s="2" t="n"/>
      <c r="M82" s="2" t="n"/>
      <c r="N82" s="2" t="n"/>
      <c r="O82" s="6" t="n"/>
      <c r="P82" s="7" t="n"/>
      <c r="Q82" s="2" t="n"/>
      <c r="R82" s="8" t="n"/>
      <c r="S82" s="9" t="n"/>
      <c r="T82" s="10">
        <f>IF(OR($R82="",$S82=""),"",$R82*$S82)</f>
        <v/>
      </c>
      <c r="U82" s="6" t="n"/>
      <c r="V82" s="6" t="n"/>
      <c r="W82" s="39" t="n"/>
      <c r="X82" s="5" t="n"/>
      <c r="Y82" s="2" t="n"/>
      <c r="Z82" s="4">
        <f>IF($E82="","",$E82-TODAY())</f>
        <v/>
      </c>
      <c r="AA82" s="11">
        <f>IF($A82="","",IF($B82="Vendida","Cerrada",IF($Z82&lt;0,"Vencida",IF($Z82&lt;=15,"Renovar pronto","Vigente"))))</f>
        <v/>
      </c>
      <c r="AB82" s="5" t="n"/>
    </row>
    <row r="83">
      <c r="A83" s="2" t="n"/>
      <c r="B83" s="2" t="n"/>
      <c r="C83" s="39" t="n"/>
      <c r="D83" s="39" t="n"/>
      <c r="E83" s="39" t="n"/>
      <c r="F83" s="12">
        <f>IF(OR($D83="",$E83=""),"",$E83-$D83)</f>
        <v/>
      </c>
      <c r="G83" s="5" t="n"/>
      <c r="H83" s="2" t="n"/>
      <c r="I83" s="2" t="n"/>
      <c r="J83" s="5" t="n"/>
      <c r="K83" s="5" t="n"/>
      <c r="L83" s="2" t="n"/>
      <c r="M83" s="2" t="n"/>
      <c r="N83" s="2" t="n"/>
      <c r="O83" s="6" t="n"/>
      <c r="P83" s="7" t="n"/>
      <c r="Q83" s="2" t="n"/>
      <c r="R83" s="8" t="n"/>
      <c r="S83" s="9" t="n"/>
      <c r="T83" s="13">
        <f>IF(OR($R83="",$S83=""),"",$R83*$S83)</f>
        <v/>
      </c>
      <c r="U83" s="6" t="n"/>
      <c r="V83" s="6" t="n"/>
      <c r="W83" s="39" t="n"/>
      <c r="X83" s="5" t="n"/>
      <c r="Y83" s="2" t="n"/>
      <c r="Z83" s="12">
        <f>IF($E83="","",$E83-TODAY())</f>
        <v/>
      </c>
      <c r="AA83" s="14">
        <f>IF($A83="","",IF($B83="Vendida","Cerrada",IF($Z83&lt;0,"Vencida",IF($Z83&lt;=15,"Renovar pronto","Vigente"))))</f>
        <v/>
      </c>
      <c r="AB83" s="5" t="n"/>
    </row>
    <row r="84">
      <c r="A84" s="2" t="n"/>
      <c r="B84" s="2" t="n"/>
      <c r="C84" s="39" t="n"/>
      <c r="D84" s="39" t="n"/>
      <c r="E84" s="39" t="n"/>
      <c r="F84" s="4">
        <f>IF(OR($D84="",$E84=""),"",$E84-$D84)</f>
        <v/>
      </c>
      <c r="G84" s="5" t="n"/>
      <c r="H84" s="2" t="n"/>
      <c r="I84" s="2" t="n"/>
      <c r="J84" s="5" t="n"/>
      <c r="K84" s="5" t="n"/>
      <c r="L84" s="2" t="n"/>
      <c r="M84" s="2" t="n"/>
      <c r="N84" s="2" t="n"/>
      <c r="O84" s="6" t="n"/>
      <c r="P84" s="7" t="n"/>
      <c r="Q84" s="2" t="n"/>
      <c r="R84" s="8" t="n"/>
      <c r="S84" s="9" t="n"/>
      <c r="T84" s="10">
        <f>IF(OR($R84="",$S84=""),"",$R84*$S84)</f>
        <v/>
      </c>
      <c r="U84" s="6" t="n"/>
      <c r="V84" s="6" t="n"/>
      <c r="W84" s="39" t="n"/>
      <c r="X84" s="5" t="n"/>
      <c r="Y84" s="2" t="n"/>
      <c r="Z84" s="4">
        <f>IF($E84="","",$E84-TODAY())</f>
        <v/>
      </c>
      <c r="AA84" s="11">
        <f>IF($A84="","",IF($B84="Vendida","Cerrada",IF($Z84&lt;0,"Vencida",IF($Z84&lt;=15,"Renovar pronto","Vigente"))))</f>
        <v/>
      </c>
      <c r="AB84" s="5" t="n"/>
    </row>
    <row r="85">
      <c r="A85" s="2" t="n"/>
      <c r="B85" s="2" t="n"/>
      <c r="C85" s="39" t="n"/>
      <c r="D85" s="39" t="n"/>
      <c r="E85" s="39" t="n"/>
      <c r="F85" s="12">
        <f>IF(OR($D85="",$E85=""),"",$E85-$D85)</f>
        <v/>
      </c>
      <c r="G85" s="5" t="n"/>
      <c r="H85" s="2" t="n"/>
      <c r="I85" s="2" t="n"/>
      <c r="J85" s="5" t="n"/>
      <c r="K85" s="5" t="n"/>
      <c r="L85" s="2" t="n"/>
      <c r="M85" s="2" t="n"/>
      <c r="N85" s="2" t="n"/>
      <c r="O85" s="6" t="n"/>
      <c r="P85" s="7" t="n"/>
      <c r="Q85" s="2" t="n"/>
      <c r="R85" s="8" t="n"/>
      <c r="S85" s="9" t="n"/>
      <c r="T85" s="13">
        <f>IF(OR($R85="",$S85=""),"",$R85*$S85)</f>
        <v/>
      </c>
      <c r="U85" s="6" t="n"/>
      <c r="V85" s="6" t="n"/>
      <c r="W85" s="39" t="n"/>
      <c r="X85" s="5" t="n"/>
      <c r="Y85" s="2" t="n"/>
      <c r="Z85" s="12">
        <f>IF($E85="","",$E85-TODAY())</f>
        <v/>
      </c>
      <c r="AA85" s="14">
        <f>IF($A85="","",IF($B85="Vendida","Cerrada",IF($Z85&lt;0,"Vencida",IF($Z85&lt;=15,"Renovar pronto","Vigente"))))</f>
        <v/>
      </c>
      <c r="AB85" s="5" t="n"/>
    </row>
    <row r="86">
      <c r="A86" s="2" t="n"/>
      <c r="B86" s="2" t="n"/>
      <c r="C86" s="39" t="n"/>
      <c r="D86" s="39" t="n"/>
      <c r="E86" s="39" t="n"/>
      <c r="F86" s="4">
        <f>IF(OR($D86="",$E86=""),"",$E86-$D86)</f>
        <v/>
      </c>
      <c r="G86" s="5" t="n"/>
      <c r="H86" s="2" t="n"/>
      <c r="I86" s="2" t="n"/>
      <c r="J86" s="5" t="n"/>
      <c r="K86" s="5" t="n"/>
      <c r="L86" s="2" t="n"/>
      <c r="M86" s="2" t="n"/>
      <c r="N86" s="2" t="n"/>
      <c r="O86" s="6" t="n"/>
      <c r="P86" s="7" t="n"/>
      <c r="Q86" s="2" t="n"/>
      <c r="R86" s="8" t="n"/>
      <c r="S86" s="9" t="n"/>
      <c r="T86" s="10">
        <f>IF(OR($R86="",$S86=""),"",$R86*$S86)</f>
        <v/>
      </c>
      <c r="U86" s="6" t="n"/>
      <c r="V86" s="6" t="n"/>
      <c r="W86" s="39" t="n"/>
      <c r="X86" s="5" t="n"/>
      <c r="Y86" s="2" t="n"/>
      <c r="Z86" s="4">
        <f>IF($E86="","",$E86-TODAY())</f>
        <v/>
      </c>
      <c r="AA86" s="11">
        <f>IF($A86="","",IF($B86="Vendida","Cerrada",IF($Z86&lt;0,"Vencida",IF($Z86&lt;=15,"Renovar pronto","Vigente"))))</f>
        <v/>
      </c>
      <c r="AB86" s="5" t="n"/>
    </row>
    <row r="87">
      <c r="A87" s="2" t="n"/>
      <c r="B87" s="2" t="n"/>
      <c r="C87" s="39" t="n"/>
      <c r="D87" s="39" t="n"/>
      <c r="E87" s="39" t="n"/>
      <c r="F87" s="12">
        <f>IF(OR($D87="",$E87=""),"",$E87-$D87)</f>
        <v/>
      </c>
      <c r="G87" s="5" t="n"/>
      <c r="H87" s="2" t="n"/>
      <c r="I87" s="2" t="n"/>
      <c r="J87" s="5" t="n"/>
      <c r="K87" s="5" t="n"/>
      <c r="L87" s="2" t="n"/>
      <c r="M87" s="2" t="n"/>
      <c r="N87" s="2" t="n"/>
      <c r="O87" s="6" t="n"/>
      <c r="P87" s="7" t="n"/>
      <c r="Q87" s="2" t="n"/>
      <c r="R87" s="8" t="n"/>
      <c r="S87" s="9" t="n"/>
      <c r="T87" s="13">
        <f>IF(OR($R87="",$S87=""),"",$R87*$S87)</f>
        <v/>
      </c>
      <c r="U87" s="6" t="n"/>
      <c r="V87" s="6" t="n"/>
      <c r="W87" s="39" t="n"/>
      <c r="X87" s="5" t="n"/>
      <c r="Y87" s="2" t="n"/>
      <c r="Z87" s="12">
        <f>IF($E87="","",$E87-TODAY())</f>
        <v/>
      </c>
      <c r="AA87" s="14">
        <f>IF($A87="","",IF($B87="Vendida","Cerrada",IF($Z87&lt;0,"Vencida",IF($Z87&lt;=15,"Renovar pronto","Vigente"))))</f>
        <v/>
      </c>
      <c r="AB87" s="5" t="n"/>
    </row>
    <row r="88">
      <c r="A88" s="2" t="n"/>
      <c r="B88" s="2" t="n"/>
      <c r="C88" s="39" t="n"/>
      <c r="D88" s="39" t="n"/>
      <c r="E88" s="39" t="n"/>
      <c r="F88" s="4">
        <f>IF(OR($D88="",$E88=""),"",$E88-$D88)</f>
        <v/>
      </c>
      <c r="G88" s="5" t="n"/>
      <c r="H88" s="2" t="n"/>
      <c r="I88" s="2" t="n"/>
      <c r="J88" s="5" t="n"/>
      <c r="K88" s="5" t="n"/>
      <c r="L88" s="2" t="n"/>
      <c r="M88" s="2" t="n"/>
      <c r="N88" s="2" t="n"/>
      <c r="O88" s="6" t="n"/>
      <c r="P88" s="7" t="n"/>
      <c r="Q88" s="2" t="n"/>
      <c r="R88" s="8" t="n"/>
      <c r="S88" s="9" t="n"/>
      <c r="T88" s="10">
        <f>IF(OR($R88="",$S88=""),"",$R88*$S88)</f>
        <v/>
      </c>
      <c r="U88" s="6" t="n"/>
      <c r="V88" s="6" t="n"/>
      <c r="W88" s="39" t="n"/>
      <c r="X88" s="5" t="n"/>
      <c r="Y88" s="2" t="n"/>
      <c r="Z88" s="4">
        <f>IF($E88="","",$E88-TODAY())</f>
        <v/>
      </c>
      <c r="AA88" s="11">
        <f>IF($A88="","",IF($B88="Vendida","Cerrada",IF($Z88&lt;0,"Vencida",IF($Z88&lt;=15,"Renovar pronto","Vigente"))))</f>
        <v/>
      </c>
      <c r="AB88" s="5" t="n"/>
    </row>
    <row r="89">
      <c r="A89" s="2" t="n"/>
      <c r="B89" s="2" t="n"/>
      <c r="C89" s="39" t="n"/>
      <c r="D89" s="39" t="n"/>
      <c r="E89" s="39" t="n"/>
      <c r="F89" s="12">
        <f>IF(OR($D89="",$E89=""),"",$E89-$D89)</f>
        <v/>
      </c>
      <c r="G89" s="5" t="n"/>
      <c r="H89" s="2" t="n"/>
      <c r="I89" s="2" t="n"/>
      <c r="J89" s="5" t="n"/>
      <c r="K89" s="5" t="n"/>
      <c r="L89" s="2" t="n"/>
      <c r="M89" s="2" t="n"/>
      <c r="N89" s="2" t="n"/>
      <c r="O89" s="6" t="n"/>
      <c r="P89" s="7" t="n"/>
      <c r="Q89" s="2" t="n"/>
      <c r="R89" s="8" t="n"/>
      <c r="S89" s="9" t="n"/>
      <c r="T89" s="13">
        <f>IF(OR($R89="",$S89=""),"",$R89*$S89)</f>
        <v/>
      </c>
      <c r="U89" s="6" t="n"/>
      <c r="V89" s="6" t="n"/>
      <c r="W89" s="39" t="n"/>
      <c r="X89" s="5" t="n"/>
      <c r="Y89" s="2" t="n"/>
      <c r="Z89" s="12">
        <f>IF($E89="","",$E89-TODAY())</f>
        <v/>
      </c>
      <c r="AA89" s="14">
        <f>IF($A89="","",IF($B89="Vendida","Cerrada",IF($Z89&lt;0,"Vencida",IF($Z89&lt;=15,"Renovar pronto","Vigente"))))</f>
        <v/>
      </c>
      <c r="AB89" s="5" t="n"/>
    </row>
    <row r="90">
      <c r="A90" s="2" t="n"/>
      <c r="B90" s="2" t="n"/>
      <c r="C90" s="39" t="n"/>
      <c r="D90" s="39" t="n"/>
      <c r="E90" s="39" t="n"/>
      <c r="F90" s="4">
        <f>IF(OR($D90="",$E90=""),"",$E90-$D90)</f>
        <v/>
      </c>
      <c r="G90" s="5" t="n"/>
      <c r="H90" s="2" t="n"/>
      <c r="I90" s="2" t="n"/>
      <c r="J90" s="5" t="n"/>
      <c r="K90" s="5" t="n"/>
      <c r="L90" s="2" t="n"/>
      <c r="M90" s="2" t="n"/>
      <c r="N90" s="2" t="n"/>
      <c r="O90" s="6" t="n"/>
      <c r="P90" s="7" t="n"/>
      <c r="Q90" s="2" t="n"/>
      <c r="R90" s="8" t="n"/>
      <c r="S90" s="9" t="n"/>
      <c r="T90" s="10">
        <f>IF(OR($R90="",$S90=""),"",$R90*$S90)</f>
        <v/>
      </c>
      <c r="U90" s="6" t="n"/>
      <c r="V90" s="6" t="n"/>
      <c r="W90" s="39" t="n"/>
      <c r="X90" s="5" t="n"/>
      <c r="Y90" s="2" t="n"/>
      <c r="Z90" s="4">
        <f>IF($E90="","",$E90-TODAY())</f>
        <v/>
      </c>
      <c r="AA90" s="11">
        <f>IF($A90="","",IF($B90="Vendida","Cerrada",IF($Z90&lt;0,"Vencida",IF($Z90&lt;=15,"Renovar pronto","Vigente"))))</f>
        <v/>
      </c>
      <c r="AB90" s="5" t="n"/>
    </row>
    <row r="91">
      <c r="A91" s="2" t="n"/>
      <c r="B91" s="2" t="n"/>
      <c r="C91" s="39" t="n"/>
      <c r="D91" s="39" t="n"/>
      <c r="E91" s="39" t="n"/>
      <c r="F91" s="12">
        <f>IF(OR($D91="",$E91=""),"",$E91-$D91)</f>
        <v/>
      </c>
      <c r="G91" s="5" t="n"/>
      <c r="H91" s="2" t="n"/>
      <c r="I91" s="2" t="n"/>
      <c r="J91" s="5" t="n"/>
      <c r="K91" s="5" t="n"/>
      <c r="L91" s="2" t="n"/>
      <c r="M91" s="2" t="n"/>
      <c r="N91" s="2" t="n"/>
      <c r="O91" s="6" t="n"/>
      <c r="P91" s="7" t="n"/>
      <c r="Q91" s="2" t="n"/>
      <c r="R91" s="8" t="n"/>
      <c r="S91" s="9" t="n"/>
      <c r="T91" s="13">
        <f>IF(OR($R91="",$S91=""),"",$R91*$S91)</f>
        <v/>
      </c>
      <c r="U91" s="6" t="n"/>
      <c r="V91" s="6" t="n"/>
      <c r="W91" s="39" t="n"/>
      <c r="X91" s="5" t="n"/>
      <c r="Y91" s="2" t="n"/>
      <c r="Z91" s="12">
        <f>IF($E91="","",$E91-TODAY())</f>
        <v/>
      </c>
      <c r="AA91" s="14">
        <f>IF($A91="","",IF($B91="Vendida","Cerrada",IF($Z91&lt;0,"Vencida",IF($Z91&lt;=15,"Renovar pronto","Vigente"))))</f>
        <v/>
      </c>
      <c r="AB91" s="5" t="n"/>
    </row>
    <row r="92">
      <c r="A92" s="2" t="n"/>
      <c r="B92" s="2" t="n"/>
      <c r="C92" s="39" t="n"/>
      <c r="D92" s="39" t="n"/>
      <c r="E92" s="39" t="n"/>
      <c r="F92" s="4">
        <f>IF(OR($D92="",$E92=""),"",$E92-$D92)</f>
        <v/>
      </c>
      <c r="G92" s="5" t="n"/>
      <c r="H92" s="2" t="n"/>
      <c r="I92" s="2" t="n"/>
      <c r="J92" s="5" t="n"/>
      <c r="K92" s="5" t="n"/>
      <c r="L92" s="2" t="n"/>
      <c r="M92" s="2" t="n"/>
      <c r="N92" s="2" t="n"/>
      <c r="O92" s="6" t="n"/>
      <c r="P92" s="7" t="n"/>
      <c r="Q92" s="2" t="n"/>
      <c r="R92" s="8" t="n"/>
      <c r="S92" s="9" t="n"/>
      <c r="T92" s="10">
        <f>IF(OR($R92="",$S92=""),"",$R92*$S92)</f>
        <v/>
      </c>
      <c r="U92" s="6" t="n"/>
      <c r="V92" s="6" t="n"/>
      <c r="W92" s="39" t="n"/>
      <c r="X92" s="5" t="n"/>
      <c r="Y92" s="2" t="n"/>
      <c r="Z92" s="4">
        <f>IF($E92="","",$E92-TODAY())</f>
        <v/>
      </c>
      <c r="AA92" s="11">
        <f>IF($A92="","",IF($B92="Vendida","Cerrada",IF($Z92&lt;0,"Vencida",IF($Z92&lt;=15,"Renovar pronto","Vigente"))))</f>
        <v/>
      </c>
      <c r="AB92" s="5" t="n"/>
    </row>
    <row r="93">
      <c r="A93" s="2" t="n"/>
      <c r="B93" s="2" t="n"/>
      <c r="C93" s="39" t="n"/>
      <c r="D93" s="39" t="n"/>
      <c r="E93" s="39" t="n"/>
      <c r="F93" s="12">
        <f>IF(OR($D93="",$E93=""),"",$E93-$D93)</f>
        <v/>
      </c>
      <c r="G93" s="5" t="n"/>
      <c r="H93" s="2" t="n"/>
      <c r="I93" s="2" t="n"/>
      <c r="J93" s="5" t="n"/>
      <c r="K93" s="5" t="n"/>
      <c r="L93" s="2" t="n"/>
      <c r="M93" s="2" t="n"/>
      <c r="N93" s="2" t="n"/>
      <c r="O93" s="6" t="n"/>
      <c r="P93" s="7" t="n"/>
      <c r="Q93" s="2" t="n"/>
      <c r="R93" s="8" t="n"/>
      <c r="S93" s="9" t="n"/>
      <c r="T93" s="13">
        <f>IF(OR($R93="",$S93=""),"",$R93*$S93)</f>
        <v/>
      </c>
      <c r="U93" s="6" t="n"/>
      <c r="V93" s="6" t="n"/>
      <c r="W93" s="39" t="n"/>
      <c r="X93" s="5" t="n"/>
      <c r="Y93" s="2" t="n"/>
      <c r="Z93" s="12">
        <f>IF($E93="","",$E93-TODAY())</f>
        <v/>
      </c>
      <c r="AA93" s="14">
        <f>IF($A93="","",IF($B93="Vendida","Cerrada",IF($Z93&lt;0,"Vencida",IF($Z93&lt;=15,"Renovar pronto","Vigente"))))</f>
        <v/>
      </c>
      <c r="AB93" s="5" t="n"/>
    </row>
    <row r="94">
      <c r="A94" s="2" t="n"/>
      <c r="B94" s="2" t="n"/>
      <c r="C94" s="39" t="n"/>
      <c r="D94" s="39" t="n"/>
      <c r="E94" s="39" t="n"/>
      <c r="F94" s="4">
        <f>IF(OR($D94="",$E94=""),"",$E94-$D94)</f>
        <v/>
      </c>
      <c r="G94" s="5" t="n"/>
      <c r="H94" s="2" t="n"/>
      <c r="I94" s="2" t="n"/>
      <c r="J94" s="5" t="n"/>
      <c r="K94" s="5" t="n"/>
      <c r="L94" s="2" t="n"/>
      <c r="M94" s="2" t="n"/>
      <c r="N94" s="2" t="n"/>
      <c r="O94" s="6" t="n"/>
      <c r="P94" s="7" t="n"/>
      <c r="Q94" s="2" t="n"/>
      <c r="R94" s="8" t="n"/>
      <c r="S94" s="9" t="n"/>
      <c r="T94" s="10">
        <f>IF(OR($R94="",$S94=""),"",$R94*$S94)</f>
        <v/>
      </c>
      <c r="U94" s="6" t="n"/>
      <c r="V94" s="6" t="n"/>
      <c r="W94" s="39" t="n"/>
      <c r="X94" s="5" t="n"/>
      <c r="Y94" s="2" t="n"/>
      <c r="Z94" s="4">
        <f>IF($E94="","",$E94-TODAY())</f>
        <v/>
      </c>
      <c r="AA94" s="11">
        <f>IF($A94="","",IF($B94="Vendida","Cerrada",IF($Z94&lt;0,"Vencida",IF($Z94&lt;=15,"Renovar pronto","Vigente"))))</f>
        <v/>
      </c>
      <c r="AB94" s="5" t="n"/>
    </row>
    <row r="95">
      <c r="A95" s="2" t="n"/>
      <c r="B95" s="2" t="n"/>
      <c r="C95" s="39" t="n"/>
      <c r="D95" s="39" t="n"/>
      <c r="E95" s="39" t="n"/>
      <c r="F95" s="12">
        <f>IF(OR($D95="",$E95=""),"",$E95-$D95)</f>
        <v/>
      </c>
      <c r="G95" s="5" t="n"/>
      <c r="H95" s="2" t="n"/>
      <c r="I95" s="2" t="n"/>
      <c r="J95" s="5" t="n"/>
      <c r="K95" s="5" t="n"/>
      <c r="L95" s="2" t="n"/>
      <c r="M95" s="2" t="n"/>
      <c r="N95" s="2" t="n"/>
      <c r="O95" s="6" t="n"/>
      <c r="P95" s="7" t="n"/>
      <c r="Q95" s="2" t="n"/>
      <c r="R95" s="8" t="n"/>
      <c r="S95" s="9" t="n"/>
      <c r="T95" s="13">
        <f>IF(OR($R95="",$S95=""),"",$R95*$S95)</f>
        <v/>
      </c>
      <c r="U95" s="6" t="n"/>
      <c r="V95" s="6" t="n"/>
      <c r="W95" s="39" t="n"/>
      <c r="X95" s="5" t="n"/>
      <c r="Y95" s="2" t="n"/>
      <c r="Z95" s="12">
        <f>IF($E95="","",$E95-TODAY())</f>
        <v/>
      </c>
      <c r="AA95" s="14">
        <f>IF($A95="","",IF($B95="Vendida","Cerrada",IF($Z95&lt;0,"Vencida",IF($Z95&lt;=15,"Renovar pronto","Vigente"))))</f>
        <v/>
      </c>
      <c r="AB95" s="5" t="n"/>
    </row>
    <row r="96">
      <c r="A96" s="2" t="n"/>
      <c r="B96" s="2" t="n"/>
      <c r="C96" s="39" t="n"/>
      <c r="D96" s="39" t="n"/>
      <c r="E96" s="39" t="n"/>
      <c r="F96" s="4">
        <f>IF(OR($D96="",$E96=""),"",$E96-$D96)</f>
        <v/>
      </c>
      <c r="G96" s="5" t="n"/>
      <c r="H96" s="2" t="n"/>
      <c r="I96" s="2" t="n"/>
      <c r="J96" s="5" t="n"/>
      <c r="K96" s="5" t="n"/>
      <c r="L96" s="2" t="n"/>
      <c r="M96" s="2" t="n"/>
      <c r="N96" s="2" t="n"/>
      <c r="O96" s="6" t="n"/>
      <c r="P96" s="7" t="n"/>
      <c r="Q96" s="2" t="n"/>
      <c r="R96" s="8" t="n"/>
      <c r="S96" s="9" t="n"/>
      <c r="T96" s="10">
        <f>IF(OR($R96="",$S96=""),"",$R96*$S96)</f>
        <v/>
      </c>
      <c r="U96" s="6" t="n"/>
      <c r="V96" s="6" t="n"/>
      <c r="W96" s="39" t="n"/>
      <c r="X96" s="5" t="n"/>
      <c r="Y96" s="2" t="n"/>
      <c r="Z96" s="4">
        <f>IF($E96="","",$E96-TODAY())</f>
        <v/>
      </c>
      <c r="AA96" s="11">
        <f>IF($A96="","",IF($B96="Vendida","Cerrada",IF($Z96&lt;0,"Vencida",IF($Z96&lt;=15,"Renovar pronto","Vigente"))))</f>
        <v/>
      </c>
      <c r="AB96" s="5" t="n"/>
    </row>
    <row r="97">
      <c r="A97" s="2" t="n"/>
      <c r="B97" s="2" t="n"/>
      <c r="C97" s="39" t="n"/>
      <c r="D97" s="39" t="n"/>
      <c r="E97" s="39" t="n"/>
      <c r="F97" s="12">
        <f>IF(OR($D97="",$E97=""),"",$E97-$D97)</f>
        <v/>
      </c>
      <c r="G97" s="5" t="n"/>
      <c r="H97" s="2" t="n"/>
      <c r="I97" s="2" t="n"/>
      <c r="J97" s="5" t="n"/>
      <c r="K97" s="5" t="n"/>
      <c r="L97" s="2" t="n"/>
      <c r="M97" s="2" t="n"/>
      <c r="N97" s="2" t="n"/>
      <c r="O97" s="6" t="n"/>
      <c r="P97" s="7" t="n"/>
      <c r="Q97" s="2" t="n"/>
      <c r="R97" s="8" t="n"/>
      <c r="S97" s="9" t="n"/>
      <c r="T97" s="13">
        <f>IF(OR($R97="",$S97=""),"",$R97*$S97)</f>
        <v/>
      </c>
      <c r="U97" s="6" t="n"/>
      <c r="V97" s="6" t="n"/>
      <c r="W97" s="39" t="n"/>
      <c r="X97" s="5" t="n"/>
      <c r="Y97" s="2" t="n"/>
      <c r="Z97" s="12">
        <f>IF($E97="","",$E97-TODAY())</f>
        <v/>
      </c>
      <c r="AA97" s="14">
        <f>IF($A97="","",IF($B97="Vendida","Cerrada",IF($Z97&lt;0,"Vencida",IF($Z97&lt;=15,"Renovar pronto","Vigente"))))</f>
        <v/>
      </c>
      <c r="AB97" s="5" t="n"/>
    </row>
    <row r="98">
      <c r="A98" s="2" t="n"/>
      <c r="B98" s="2" t="n"/>
      <c r="C98" s="39" t="n"/>
      <c r="D98" s="39" t="n"/>
      <c r="E98" s="39" t="n"/>
      <c r="F98" s="4">
        <f>IF(OR($D98="",$E98=""),"",$E98-$D98)</f>
        <v/>
      </c>
      <c r="G98" s="5" t="n"/>
      <c r="H98" s="2" t="n"/>
      <c r="I98" s="2" t="n"/>
      <c r="J98" s="5" t="n"/>
      <c r="K98" s="5" t="n"/>
      <c r="L98" s="2" t="n"/>
      <c r="M98" s="2" t="n"/>
      <c r="N98" s="2" t="n"/>
      <c r="O98" s="6" t="n"/>
      <c r="P98" s="7" t="n"/>
      <c r="Q98" s="2" t="n"/>
      <c r="R98" s="8" t="n"/>
      <c r="S98" s="9" t="n"/>
      <c r="T98" s="10">
        <f>IF(OR($R98="",$S98=""),"",$R98*$S98)</f>
        <v/>
      </c>
      <c r="U98" s="6" t="n"/>
      <c r="V98" s="6" t="n"/>
      <c r="W98" s="39" t="n"/>
      <c r="X98" s="5" t="n"/>
      <c r="Y98" s="2" t="n"/>
      <c r="Z98" s="4">
        <f>IF($E98="","",$E98-TODAY())</f>
        <v/>
      </c>
      <c r="AA98" s="11">
        <f>IF($A98="","",IF($B98="Vendida","Cerrada",IF($Z98&lt;0,"Vencida",IF($Z98&lt;=15,"Renovar pronto","Vigente"))))</f>
        <v/>
      </c>
      <c r="AB98" s="5" t="n"/>
    </row>
    <row r="99">
      <c r="A99" s="2" t="n"/>
      <c r="B99" s="2" t="n"/>
      <c r="C99" s="39" t="n"/>
      <c r="D99" s="39" t="n"/>
      <c r="E99" s="39" t="n"/>
      <c r="F99" s="12">
        <f>IF(OR($D99="",$E99=""),"",$E99-$D99)</f>
        <v/>
      </c>
      <c r="G99" s="5" t="n"/>
      <c r="H99" s="2" t="n"/>
      <c r="I99" s="2" t="n"/>
      <c r="J99" s="5" t="n"/>
      <c r="K99" s="5" t="n"/>
      <c r="L99" s="2" t="n"/>
      <c r="M99" s="2" t="n"/>
      <c r="N99" s="2" t="n"/>
      <c r="O99" s="6" t="n"/>
      <c r="P99" s="7" t="n"/>
      <c r="Q99" s="2" t="n"/>
      <c r="R99" s="8" t="n"/>
      <c r="S99" s="9" t="n"/>
      <c r="T99" s="13">
        <f>IF(OR($R99="",$S99=""),"",$R99*$S99)</f>
        <v/>
      </c>
      <c r="U99" s="6" t="n"/>
      <c r="V99" s="6" t="n"/>
      <c r="W99" s="39" t="n"/>
      <c r="X99" s="5" t="n"/>
      <c r="Y99" s="2" t="n"/>
      <c r="Z99" s="12">
        <f>IF($E99="","",$E99-TODAY())</f>
        <v/>
      </c>
      <c r="AA99" s="14">
        <f>IF($A99="","",IF($B99="Vendida","Cerrada",IF($Z99&lt;0,"Vencida",IF($Z99&lt;=15,"Renovar pronto","Vigente"))))</f>
        <v/>
      </c>
      <c r="AB99" s="5" t="n"/>
    </row>
    <row r="100">
      <c r="A100" s="2" t="n"/>
      <c r="B100" s="2" t="n"/>
      <c r="C100" s="39" t="n"/>
      <c r="D100" s="39" t="n"/>
      <c r="E100" s="39" t="n"/>
      <c r="F100" s="4">
        <f>IF(OR($D100="",$E100=""),"",$E100-$D100)</f>
        <v/>
      </c>
      <c r="G100" s="5" t="n"/>
      <c r="H100" s="2" t="n"/>
      <c r="I100" s="2" t="n"/>
      <c r="J100" s="5" t="n"/>
      <c r="K100" s="5" t="n"/>
      <c r="L100" s="2" t="n"/>
      <c r="M100" s="2" t="n"/>
      <c r="N100" s="2" t="n"/>
      <c r="O100" s="6" t="n"/>
      <c r="P100" s="7" t="n"/>
      <c r="Q100" s="2" t="n"/>
      <c r="R100" s="8" t="n"/>
      <c r="S100" s="9" t="n"/>
      <c r="T100" s="10">
        <f>IF(OR($R100="",$S100=""),"",$R100*$S100)</f>
        <v/>
      </c>
      <c r="U100" s="6" t="n"/>
      <c r="V100" s="6" t="n"/>
      <c r="W100" s="39" t="n"/>
      <c r="X100" s="5" t="n"/>
      <c r="Y100" s="2" t="n"/>
      <c r="Z100" s="4">
        <f>IF($E100="","",$E100-TODAY())</f>
        <v/>
      </c>
      <c r="AA100" s="11">
        <f>IF($A100="","",IF($B100="Vendida","Cerrada",IF($Z100&lt;0,"Vencida",IF($Z100&lt;=15,"Renovar pronto","Vigente"))))</f>
        <v/>
      </c>
      <c r="AB100" s="5" t="n"/>
    </row>
    <row r="101">
      <c r="A101" s="2" t="n"/>
      <c r="B101" s="2" t="n"/>
      <c r="C101" s="39" t="n"/>
      <c r="D101" s="39" t="n"/>
      <c r="E101" s="39" t="n"/>
      <c r="F101" s="12">
        <f>IF(OR($D101="",$E101=""),"",$E101-$D101)</f>
        <v/>
      </c>
      <c r="G101" s="5" t="n"/>
      <c r="H101" s="2" t="n"/>
      <c r="I101" s="2" t="n"/>
      <c r="J101" s="5" t="n"/>
      <c r="K101" s="5" t="n"/>
      <c r="L101" s="2" t="n"/>
      <c r="M101" s="2" t="n"/>
      <c r="N101" s="2" t="n"/>
      <c r="O101" s="6" t="n"/>
      <c r="P101" s="7" t="n"/>
      <c r="Q101" s="2" t="n"/>
      <c r="R101" s="8" t="n"/>
      <c r="S101" s="9" t="n"/>
      <c r="T101" s="13">
        <f>IF(OR($R101="",$S101=""),"",$R101*$S101)</f>
        <v/>
      </c>
      <c r="U101" s="6" t="n"/>
      <c r="V101" s="6" t="n"/>
      <c r="W101" s="39" t="n"/>
      <c r="X101" s="5" t="n"/>
      <c r="Y101" s="2" t="n"/>
      <c r="Z101" s="12">
        <f>IF($E101="","",$E101-TODAY())</f>
        <v/>
      </c>
      <c r="AA101" s="14">
        <f>IF($A101="","",IF($B101="Vendida","Cerrada",IF($Z101&lt;0,"Vencida",IF($Z101&lt;=15,"Renovar pronto","Vigente"))))</f>
        <v/>
      </c>
      <c r="AB101" s="5" t="n"/>
    </row>
  </sheetData>
  <autoFilter ref="A1:AB101"/>
  <conditionalFormatting sqref="AA2:AA101">
    <cfRule type="expression" priority="1" dxfId="0" stopIfTrue="1">
      <formula>$AA2="Vencida"</formula>
    </cfRule>
    <cfRule type="expression" priority="2" dxfId="1" stopIfTrue="1">
      <formula>$AA2="Renovar pronto"</formula>
    </cfRule>
  </conditionalFormatting>
  <conditionalFormatting sqref="B2:B101">
    <cfRule type="expression" priority="3" dxfId="2" stopIfTrue="1">
      <formula>$B2="Vendida"</formula>
    </cfRule>
  </conditionalFormatting>
  <dataValidations count="3">
    <dataValidation sqref="B2:B101" showErrorMessage="1" showInputMessage="1" allowBlank="1" type="list">
      <formula1>"Activa,Reservada,Vendida,Cancelada,Vencida"</formula1>
    </dataValidation>
    <dataValidation sqref="N2:N101" showErrorMessage="1" showInputMessage="1" allowBlank="1" type="list">
      <formula1>"Piso,Chalet,Local,Garaje"</formula1>
    </dataValidation>
    <dataValidation sqref="X2:X101" showErrorMessage="1" showInputMessage="1" allowBlank="1" type="list">
      <formula1>"Llamar propietario,Actualizar anuncio,Concertar visita,Revisar oferta,Renovar exclusiva,Preparar arras"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9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" customWidth="1" min="3" max="3"/>
    <col width="4" customWidth="1" min="4" max="4"/>
    <col width="22" customWidth="1" min="5" max="5"/>
    <col width="16" customWidth="1" min="6" max="6"/>
    <col width="22" customWidth="1" min="7" max="7"/>
    <col width="4" customWidth="1" min="8" max="8"/>
    <col width="4" customWidth="1" min="9" max="9"/>
    <col width="18" customWidth="1" min="10" max="10"/>
    <col width="16" customWidth="1" min="11" max="11"/>
  </cols>
  <sheetData>
    <row r="1" ht="30" customHeight="1">
      <c r="A1" s="15" t="inlineStr">
        <is>
          <t>Panel de control comercial de exclusivas</t>
        </is>
      </c>
      <c r="B1" s="37" t="n"/>
      <c r="C1" s="37" t="n"/>
      <c r="D1" s="37" t="n"/>
      <c r="E1" s="37" t="n"/>
      <c r="F1" s="37" t="n"/>
      <c r="G1" s="37" t="n"/>
      <c r="H1" s="37" t="n"/>
      <c r="I1" s="37" t="n"/>
      <c r="J1" s="37" t="n"/>
      <c r="K1" s="37" t="n"/>
      <c r="L1" s="37" t="n"/>
      <c r="M1" s="37" t="n"/>
      <c r="N1" s="37" t="n"/>
      <c r="O1" s="37" t="n"/>
      <c r="P1" s="37" t="n"/>
      <c r="Q1" s="37" t="n"/>
      <c r="R1" s="38" t="n"/>
    </row>
    <row r="2"/>
    <row r="3">
      <c r="A3" s="16" t="inlineStr">
        <is>
          <t>Indicadores principales</t>
        </is>
      </c>
      <c r="E3" s="16" t="inlineStr">
        <is>
          <t>Responsable</t>
        </is>
      </c>
      <c r="F3" s="16" t="inlineStr">
        <is>
          <t>N.º exclusivas</t>
        </is>
      </c>
      <c r="G3" s="16" t="inlineStr">
        <is>
          <t>Comisión potencial</t>
        </is>
      </c>
      <c r="J3" s="16" t="inlineStr">
        <is>
          <t>Estado</t>
        </is>
      </c>
      <c r="K3" s="16" t="inlineStr">
        <is>
          <t>N.º exclusivas</t>
        </is>
      </c>
    </row>
    <row r="4">
      <c r="A4" s="17" t="inlineStr">
        <is>
          <t>Total de exclusivas</t>
        </is>
      </c>
      <c r="B4" s="18">
        <f>COUNTA('Exclusivas'!$A$2:$A$101)</f>
        <v/>
      </c>
      <c r="E4" s="19" t="inlineStr">
        <is>
          <t>Lucía Romero</t>
        </is>
      </c>
      <c r="F4" s="20">
        <f>COUNTIF('Exclusivas'!$Y$2:$Y$101,$E4)</f>
        <v/>
      </c>
      <c r="G4" s="21">
        <f>SUMIF('Exclusivas'!$Y$2:$Y$101,$E4,'Exclusivas'!$T$2:$T$101)</f>
        <v/>
      </c>
      <c r="J4" s="11" t="inlineStr">
        <is>
          <t>Activa</t>
        </is>
      </c>
      <c r="K4" s="4">
        <f>COUNTIF('Exclusivas'!$B$2:$B$101,$J4)</f>
        <v/>
      </c>
    </row>
    <row r="5">
      <c r="A5" s="22" t="inlineStr">
        <is>
          <t>Exclusivas activas</t>
        </is>
      </c>
      <c r="B5" s="18">
        <f>COUNTIF('Exclusivas'!$B$2:$B$101,"Activa")</f>
        <v/>
      </c>
      <c r="E5" s="23" t="inlineStr">
        <is>
          <t>Javier Ortega</t>
        </is>
      </c>
      <c r="F5" s="24">
        <f>COUNTIF('Exclusivas'!$Y$2:$Y$101,$E5)</f>
        <v/>
      </c>
      <c r="G5" s="25">
        <f>SUMIF('Exclusivas'!$Y$2:$Y$101,$E5,'Exclusivas'!$T$2:$T$101)</f>
        <v/>
      </c>
      <c r="J5" s="14" t="inlineStr">
        <is>
          <t>Reservada</t>
        </is>
      </c>
      <c r="K5" s="12">
        <f>COUNTIF('Exclusivas'!$B$2:$B$101,$J5)</f>
        <v/>
      </c>
    </row>
    <row r="6">
      <c r="A6" s="17" t="inlineStr">
        <is>
          <t>Inmuebles vendidos</t>
        </is>
      </c>
      <c r="B6" s="18">
        <f>COUNTIF('Exclusivas'!$B$2:$B$101,"Vendida")</f>
        <v/>
      </c>
      <c r="E6" s="19" t="inlineStr">
        <is>
          <t>Elena Vidal</t>
        </is>
      </c>
      <c r="F6" s="20">
        <f>COUNTIF('Exclusivas'!$Y$2:$Y$101,$E6)</f>
        <v/>
      </c>
      <c r="G6" s="21">
        <f>SUMIF('Exclusivas'!$Y$2:$Y$101,$E6,'Exclusivas'!$T$2:$T$101)</f>
        <v/>
      </c>
      <c r="J6" s="11" t="inlineStr">
        <is>
          <t>Vendida</t>
        </is>
      </c>
      <c r="K6" s="4">
        <f>COUNTIF('Exclusivas'!$B$2:$B$101,$J6)</f>
        <v/>
      </c>
    </row>
    <row r="7">
      <c r="A7" s="22" t="inlineStr">
        <is>
          <t>Valor total del stock en exclusiva</t>
        </is>
      </c>
      <c r="B7" s="26">
        <f>SUMIF('Exclusivas'!$B$2:$B$101,"Activa",'Exclusivas'!$R$2:$R$101)</f>
        <v/>
      </c>
      <c r="E7" s="23" t="inlineStr">
        <is>
          <t>Diego Mora</t>
        </is>
      </c>
      <c r="F7" s="24">
        <f>COUNTIF('Exclusivas'!$Y$2:$Y$101,$E7)</f>
        <v/>
      </c>
      <c r="G7" s="25">
        <f>SUMIF('Exclusivas'!$Y$2:$Y$101,$E7,'Exclusivas'!$T$2:$T$101)</f>
        <v/>
      </c>
      <c r="J7" s="14" t="inlineStr">
        <is>
          <t>Cancelada</t>
        </is>
      </c>
      <c r="K7" s="12">
        <f>COUNTIF('Exclusivas'!$B$2:$B$101,$J7)</f>
        <v/>
      </c>
    </row>
    <row r="8">
      <c r="A8" s="17" t="inlineStr">
        <is>
          <t>Comisión potencial de exclusivas activas</t>
        </is>
      </c>
      <c r="B8" s="26">
        <f>SUMIF('Exclusivas'!$B$2:$B$101,"Activa",'Exclusivas'!$T$2:$T$101)</f>
        <v/>
      </c>
      <c r="E8" s="19" t="inlineStr">
        <is>
          <t>Nuria Campos</t>
        </is>
      </c>
      <c r="F8" s="20">
        <f>COUNTIF('Exclusivas'!$Y$2:$Y$101,$E8)</f>
        <v/>
      </c>
      <c r="G8" s="21">
        <f>SUMIF('Exclusivas'!$Y$2:$Y$101,$E8,'Exclusivas'!$T$2:$T$101)</f>
        <v/>
      </c>
      <c r="J8" s="11" t="inlineStr">
        <is>
          <t>Vencida</t>
        </is>
      </c>
      <c r="K8" s="4">
        <f>COUNTIF('Exclusivas'!$B$2:$B$101,$J8)</f>
        <v/>
      </c>
    </row>
    <row r="9">
      <c r="A9" s="22" t="inlineStr">
        <is>
          <t>Precio medio de inmuebles activos</t>
        </is>
      </c>
      <c r="B9" s="26">
        <f>IFERROR(AVERAGEIF('Exclusivas'!$B$2:$B$101,"Activa",'Exclusivas'!$R$2:$R$101),0)</f>
        <v/>
      </c>
    </row>
    <row r="10">
      <c r="A10" s="17" t="inlineStr">
        <is>
          <t>Tasa de conversión a venta</t>
        </is>
      </c>
      <c r="B10" s="27">
        <f>IFERROR(COUNTIF('Exclusivas'!$B$2:$B$101,"Vendida")/COUNTA('Exclusivas'!$A$2:$A$101),0)</f>
        <v/>
      </c>
    </row>
    <row r="11">
      <c r="A11" s="22" t="inlineStr">
        <is>
          <t>Media de visitas por exclusiva</t>
        </is>
      </c>
      <c r="B11" s="28">
        <f>IFERROR(AVERAGE('Exclusivas'!$U$2:$U$101),0)</f>
        <v/>
      </c>
      <c r="J11" s="16" t="inlineStr">
        <is>
          <t>Municipio</t>
        </is>
      </c>
      <c r="K11" s="16" t="inlineStr">
        <is>
          <t>N.º exclusivas</t>
        </is>
      </c>
    </row>
    <row r="12">
      <c r="A12" s="17" t="inlineStr">
        <is>
          <t>Total de ofertas recibidas</t>
        </is>
      </c>
      <c r="B12" s="18">
        <f>SUM('Exclusivas'!$V$2:$V$101)</f>
        <v/>
      </c>
      <c r="J12" s="11" t="inlineStr">
        <is>
          <t>Madrid</t>
        </is>
      </c>
      <c r="K12" s="4">
        <f>COUNTIF('Exclusivas'!$L$2:$L$101,$J12)</f>
        <v/>
      </c>
    </row>
    <row r="13">
      <c r="J13" s="14" t="inlineStr">
        <is>
          <t>Barcelona</t>
        </is>
      </c>
      <c r="K13" s="12">
        <f>COUNTIF('Exclusivas'!$L$2:$L$101,$J13)</f>
        <v/>
      </c>
    </row>
    <row r="14">
      <c r="A14" s="16" t="inlineStr">
        <is>
          <t>Consulta de inmueble por ID</t>
        </is>
      </c>
      <c r="J14" s="11" t="inlineStr">
        <is>
          <t>Málaga</t>
        </is>
      </c>
      <c r="K14" s="4">
        <f>COUNTIF('Exclusivas'!$L$2:$L$101,$J14)</f>
        <v/>
      </c>
    </row>
    <row r="15">
      <c r="A15" s="17" t="inlineStr">
        <is>
          <t>ID exclusiva</t>
        </is>
      </c>
      <c r="B15" s="5" t="inlineStr">
        <is>
          <t>EX-2026-001</t>
        </is>
      </c>
      <c r="J15" s="14" t="inlineStr">
        <is>
          <t>Sevilla</t>
        </is>
      </c>
      <c r="K15" s="12">
        <f>COUNTIF('Exclusivas'!$L$2:$L$101,$J15)</f>
        <v/>
      </c>
    </row>
    <row r="16">
      <c r="A16" s="22" t="inlineStr">
        <is>
          <t>Propietario/a</t>
        </is>
      </c>
      <c r="B16" s="29">
        <f>IFERROR(VLOOKUP($B$15,'Exclusivas'!$A$2:$AB$101,7,FALSE),"")</f>
        <v/>
      </c>
      <c r="J16" s="11" t="inlineStr">
        <is>
          <t>Valencia</t>
        </is>
      </c>
      <c r="K16" s="4">
        <f>COUNTIF('Exclusivas'!$L$2:$L$101,$J16)</f>
        <v/>
      </c>
    </row>
    <row r="17">
      <c r="A17" s="17" t="inlineStr">
        <is>
          <t>Dirección</t>
        </is>
      </c>
      <c r="B17" s="29">
        <f>IFERROR(VLOOKUP($B$15,'Exclusivas'!$A$2:$AB$101,11,FALSE),"")</f>
        <v/>
      </c>
      <c r="J17" s="14" t="inlineStr">
        <is>
          <t>Bilbao</t>
        </is>
      </c>
      <c r="K17" s="12">
        <f>COUNTIF('Exclusivas'!$L$2:$L$101,$J17)</f>
        <v/>
      </c>
    </row>
    <row r="18">
      <c r="A18" s="22" t="inlineStr">
        <is>
          <t>Precio de salida (€)</t>
        </is>
      </c>
      <c r="B18" s="30">
        <f>IFERROR(VLOOKUP($B$15,'Exclusivas'!$A$2:$AB$101,18,FALSE),"")</f>
        <v/>
      </c>
      <c r="J18" s="11" t="inlineStr">
        <is>
          <t>Zaragoza</t>
        </is>
      </c>
      <c r="K18" s="4">
        <f>COUNTIF('Exclusivas'!$L$2:$L$101,$J18)</f>
        <v/>
      </c>
    </row>
    <row r="19">
      <c r="J19" s="14" t="inlineStr">
        <is>
          <t>Alicante</t>
        </is>
      </c>
      <c r="K19" s="12">
        <f>COUNTIF('Exclusivas'!$L$2:$L$101,$J19)</f>
        <v/>
      </c>
    </row>
  </sheetData>
  <mergeCells count="1">
    <mergeCell ref="A1:R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105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</cols>
  <sheetData>
    <row r="1" ht="30" customHeight="1">
      <c r="A1" s="15" t="inlineStr">
        <is>
          <t>Instrucciones de uso - Control de exclusivas</t>
        </is>
      </c>
      <c r="B1" s="37" t="n"/>
      <c r="C1" s="37" t="n"/>
      <c r="D1" s="37" t="n"/>
      <c r="E1" s="37" t="n"/>
      <c r="F1" s="37" t="n"/>
      <c r="G1" s="37" t="n"/>
      <c r="H1" s="38" t="n"/>
    </row>
    <row r="2"/>
    <row r="3">
      <c r="A3" s="16" t="inlineStr">
        <is>
          <t>Hoja</t>
        </is>
      </c>
      <c r="B3" s="16" t="inlineStr">
        <is>
          <t>Uso y contenido</t>
        </is>
      </c>
    </row>
    <row r="4">
      <c r="A4" s="31" t="inlineStr">
        <is>
          <t>Exclusivas</t>
        </is>
      </c>
      <c r="B4" s="32" t="inlineStr">
        <is>
          <t>Registro principal de contratos de exclusiva, datos del inmueble, condiciones económicas, actividad comercial y alertas de vencimiento.</t>
        </is>
      </c>
    </row>
    <row r="5">
      <c r="A5" s="33" t="inlineStr">
        <is>
          <t>Resumen</t>
        </is>
      </c>
      <c r="B5" s="34" t="inlineStr">
        <is>
          <t>Panel comercial con indicadores, consulta por ID, distribución por estado, municipios y responsables.</t>
        </is>
      </c>
    </row>
    <row r="6">
      <c r="A6" s="31" t="inlineStr">
        <is>
          <t>Instrucciones</t>
        </is>
      </c>
      <c r="B6" s="32" t="inlineStr">
        <is>
          <t>Guía de utilización y recordatorio de la documentación recomendable para cada operación.</t>
        </is>
      </c>
    </row>
    <row r="7"/>
    <row r="8">
      <c r="A8" s="35" t="inlineStr">
        <is>
          <t>Indicaciones de trabajo</t>
        </is>
      </c>
      <c r="B8" s="36" t="n"/>
    </row>
    <row r="9">
      <c r="A9" s="31" t="inlineStr">
        <is>
          <t>1.</t>
        </is>
      </c>
      <c r="B9" s="32" t="inlineStr">
        <is>
          <t>Registrar una fila por cada contrato de exclusiva.</t>
        </is>
      </c>
    </row>
    <row r="10">
      <c r="A10" s="33" t="inlineStr">
        <is>
          <t>2.</t>
        </is>
      </c>
      <c r="B10" s="34" t="inlineStr">
        <is>
          <t>Introducir fechas reales del contrato y revisar los días restantes.</t>
        </is>
      </c>
    </row>
    <row r="11">
      <c r="A11" s="31" t="inlineStr">
        <is>
          <t>3.</t>
        </is>
      </c>
      <c r="B11" s="32" t="inlineStr">
        <is>
          <t>Mantener actualizados visitas, ofertas y próxima acción.</t>
        </is>
      </c>
    </row>
    <row r="12">
      <c r="A12" s="33" t="inlineStr">
        <is>
          <t>4.</t>
        </is>
      </c>
      <c r="B12" s="34" t="inlineStr">
        <is>
          <t>La exclusiva debe documentarse conforme a la autorización de venta y condiciones pactadas con el propietario.</t>
        </is>
      </c>
    </row>
    <row r="13">
      <c r="A13" s="31" t="inlineStr">
        <is>
          <t>5.</t>
        </is>
      </c>
      <c r="B13" s="32" t="inlineStr">
        <is>
          <t>Verificar nota simple, referencia catastral, certificado energético, cargas, IBI y documentación urbanística.</t>
        </is>
      </c>
    </row>
    <row r="14">
      <c r="A14" s="33" t="inlineStr">
        <is>
          <t>6.</t>
        </is>
      </c>
      <c r="B14" s="34" t="inlineStr">
        <is>
          <t>En operaciones de vivienda, revisar implicaciones de arras, plusvalía municipal, ITP o IVA/AJD cuando corresponda.</t>
        </is>
      </c>
    </row>
    <row r="15">
      <c r="A15" s="31" t="inlineStr">
        <is>
          <t>7.</t>
        </is>
      </c>
      <c r="B15" s="32" t="inlineStr">
        <is>
          <t>No modificar las columnas calculadas: Días de exclusiva, Comisión estimada, Días restantes y Alerta de vencimiento.</t>
        </is>
      </c>
    </row>
    <row r="16"/>
    <row r="17"/>
    <row r="18">
      <c r="A18" s="35" t="inlineStr">
        <is>
          <t>Columnas calculadas</t>
        </is>
      </c>
      <c r="B18" s="36" t="n"/>
    </row>
    <row r="19">
      <c r="A19" s="31" t="inlineStr">
        <is>
          <t>Días de exclusiva</t>
        </is>
      </c>
      <c r="B19" s="32" t="inlineStr">
        <is>
          <t>Calcula automáticamente la duración entre la fecha de inicio y la fecha de fin.</t>
        </is>
      </c>
    </row>
    <row r="20">
      <c r="A20" s="33" t="inlineStr">
        <is>
          <t>Comisión estimada</t>
        </is>
      </c>
      <c r="B20" s="34" t="inlineStr">
        <is>
          <t>Calcula el importe estimado aplicando la comisión pactada al precio de salida.</t>
        </is>
      </c>
    </row>
    <row r="21">
      <c r="A21" s="31" t="inlineStr">
        <is>
          <t>Días restantes y alerta</t>
        </is>
      </c>
      <c r="B21" s="32" t="inlineStr">
        <is>
          <t>Muestran el tiempo hasta el vencimiento y avisan cuando procede renovar o cuando la exclusiva ha vencido.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2026-09-07T10:23:09Z</dcterms:created>
  <dcterms:modified xmlns:dcterms="http://purl.org/dc/terms/" xmlns:xsi="http://www.w3.org/2001/XMLSchema-instance" xsi:type="dcterms:W3CDTF">2026-09-07T10:23:09Z</dcterms:modified>
</cp:coreProperties>
</file>