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partamentos" sheetId="1" state="visible" r:id="rId1"/>
    <sheet xmlns:r="http://schemas.openxmlformats.org/officeDocument/2006/relationships" name="Parámetros" sheetId="2" state="visible" r:id="rId2"/>
    <sheet xmlns:r="http://schemas.openxmlformats.org/officeDocument/2006/relationships" name="Dashboard" sheetId="3" state="visible" r:id="rId3"/>
    <sheet xmlns:r="http://schemas.openxmlformats.org/officeDocument/2006/relationships" name="Instrucciones" sheetId="4" state="visible" r:id="rId4"/>
  </sheets>
  <definedNames>
    <definedName name="_xlnm._FilterDatabase" localSheetId="0" hidden="1">'Apartamentos'!$A$1:$AL$101</definedName>
  </definedNames>
  <calcPr calcId="124519" fullCalcOnLoad="1"/>
</workbook>
</file>

<file path=xl/styles.xml><?xml version="1.0" encoding="utf-8"?>
<styleSheet xmlns="http://schemas.openxmlformats.org/spreadsheetml/2006/main">
  <numFmts count="6">
    <numFmt numFmtId="164" formatCode="DD/MM/AAAA"/>
    <numFmt numFmtId="165" formatCode="#.##0,00 &quot;€&quot;"/>
    <numFmt numFmtId="166" formatCode="#.##0"/>
    <numFmt numFmtId="167" formatCode="0,00%"/>
    <numFmt numFmtId="168" formatCode="#.##0,0"/>
    <numFmt numFmtId="169" formatCode="DD/MM/YYYY"/>
  </numFmts>
  <fonts count="7">
    <font>
      <name val="Calibri"/>
      <family val="2"/>
      <color theme="1"/>
      <sz val="11"/>
      <scheme val="minor"/>
    </font>
    <font>
      <name val="Calibri"/>
      <b val="1"/>
      <color rgb="00FFFFFF"/>
      <sz val="11"/>
    </font>
    <font>
      <name val="Calibri"/>
      <color rgb="001F2937"/>
      <sz val="10"/>
    </font>
    <font>
      <name val="Calibri"/>
      <b val="1"/>
      <color rgb="00FFFFFF"/>
      <sz val="16"/>
    </font>
    <font>
      <name val="Calibri"/>
      <b val="1"/>
      <color rgb="00FFFFFF"/>
      <sz val="10"/>
    </font>
    <font>
      <name val="Calibri"/>
      <b val="1"/>
      <color rgb="001F2937"/>
      <sz val="10"/>
    </font>
    <font>
      <name val="Calibri"/>
      <b val="1"/>
      <color rgb="000F766E"/>
      <sz val="14"/>
    </font>
  </fonts>
  <fills count="9">
    <fill>
      <patternFill/>
    </fill>
    <fill>
      <patternFill patternType="gray125"/>
    </fill>
    <fill>
      <patternFill patternType="solid">
        <fgColor rgb="000F766E"/>
      </patternFill>
    </fill>
    <fill>
      <patternFill patternType="solid">
        <fgColor rgb="00F0FDFA"/>
      </patternFill>
    </fill>
    <fill>
      <patternFill patternType="solid">
        <fgColor rgb="00FFFBEB"/>
      </patternFill>
    </fill>
    <fill>
      <patternFill patternType="solid">
        <fgColor rgb="00E6FFFB"/>
      </patternFill>
    </fill>
    <fill>
      <patternFill patternType="solid">
        <fgColor rgb="00FFFFFF"/>
      </patternFill>
    </fill>
    <fill>
      <patternFill patternType="solid">
        <fgColor rgb="0014B8A6"/>
      </patternFill>
    </fill>
    <fill>
      <patternFill patternType="solid">
        <fgColor rgb="00FEF3C7"/>
      </patternFill>
    </fill>
  </fills>
  <borders count="6">
    <border>
      <left/>
      <right/>
      <top/>
      <bottom/>
      <diagonal/>
    </border>
    <border>
      <left style="thin">
        <color rgb="00D1D5DB"/>
      </left>
      <right style="thin">
        <color rgb="00D1D5DB"/>
      </right>
      <top style="thin">
        <color rgb="00D1D5DB"/>
      </top>
      <bottom style="thin">
        <color rgb="00D1D5DB"/>
      </bottom>
    </border>
    <border>
      <left/>
      <right/>
      <top style="thin">
        <color rgb="00D1D5DB"/>
      </top>
      <bottom/>
      <diagonal/>
    </border>
    <border>
      <left/>
      <right style="thin">
        <color rgb="00D1D5DB"/>
      </right>
      <top style="thin">
        <color rgb="00D1D5DB"/>
      </top>
      <bottom/>
      <diagonal/>
    </border>
    <border>
      <left/>
      <right/>
      <top style="thin">
        <color rgb="00D1D5DB"/>
      </top>
      <bottom style="thin">
        <color rgb="00D1D5DB"/>
      </bottom>
      <diagonal/>
    </border>
    <border>
      <left/>
      <right style="thin">
        <color rgb="00D1D5DB"/>
      </right>
      <top style="thin">
        <color rgb="00D1D5DB"/>
      </top>
      <bottom style="thin">
        <color rgb="00D1D5DB"/>
      </bottom>
      <diagonal/>
    </border>
  </borders>
  <cellStyleXfs count="1">
    <xf numFmtId="0" fontId="0" fillId="0" borderId="0"/>
  </cellStyleXfs>
  <cellXfs count="49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2" fillId="4" borderId="1" applyAlignment="1" pivotButton="0" quotePrefix="0" xfId="0">
      <alignment horizontal="center" vertical="center"/>
    </xf>
    <xf numFmtId="0" fontId="2" fillId="4" borderId="1" applyAlignment="1" pivotButton="0" quotePrefix="0" xfId="0">
      <alignment vertical="center"/>
    </xf>
    <xf numFmtId="164" fontId="2" fillId="4" borderId="1" applyAlignment="1" pivotButton="0" quotePrefix="0" xfId="0">
      <alignment horizontal="center" vertical="center"/>
    </xf>
    <xf numFmtId="165" fontId="2" fillId="4" borderId="1" applyAlignment="1" pivotButton="0" quotePrefix="0" xfId="0">
      <alignment vertical="center"/>
    </xf>
    <xf numFmtId="165" fontId="2" fillId="5" borderId="1" applyAlignment="1" pivotButton="0" quotePrefix="0" xfId="0">
      <alignment vertical="center"/>
    </xf>
    <xf numFmtId="166" fontId="2" fillId="4" borderId="1" applyAlignment="1" pivotButton="0" quotePrefix="0" xfId="0">
      <alignment horizontal="center" vertical="center"/>
    </xf>
    <xf numFmtId="167" fontId="2" fillId="4" borderId="1" applyAlignment="1" pivotButton="0" quotePrefix="0" xfId="0">
      <alignment horizontal="center" vertical="center"/>
    </xf>
    <xf numFmtId="168" fontId="2" fillId="5" borderId="1" applyAlignment="1" pivotButton="0" quotePrefix="0" xfId="0">
      <alignment horizontal="center" vertical="center"/>
    </xf>
    <xf numFmtId="166" fontId="2" fillId="5" borderId="1" applyAlignment="1" pivotButton="0" quotePrefix="0" xfId="0">
      <alignment horizontal="center" vertical="center"/>
    </xf>
    <xf numFmtId="167" fontId="2" fillId="5" borderId="1" applyAlignment="1" pivotButton="0" quotePrefix="0" xfId="0">
      <alignment vertical="center"/>
    </xf>
    <xf numFmtId="0" fontId="2" fillId="5" borderId="1" applyAlignment="1" pivotButton="0" quotePrefix="0" xfId="0">
      <alignment horizontal="center" vertical="center"/>
    </xf>
    <xf numFmtId="0" fontId="2" fillId="4" borderId="1" applyAlignment="1" pivotButton="0" quotePrefix="0" xfId="0">
      <alignment vertical="center" wrapText="1"/>
    </xf>
    <xf numFmtId="0" fontId="3" fillId="2" borderId="1" applyAlignment="1" pivotButton="0" quotePrefix="0" xfId="0">
      <alignment horizontal="center" vertical="center"/>
    </xf>
    <xf numFmtId="0" fontId="4" fillId="7" borderId="1" applyAlignment="1" pivotButton="0" quotePrefix="0" xfId="0">
      <alignment horizontal="center" vertical="center" wrapText="1"/>
    </xf>
    <xf numFmtId="0" fontId="2" fillId="6" borderId="1" applyAlignment="1" pivotButton="0" quotePrefix="0" xfId="0">
      <alignment vertical="center" wrapText="1"/>
    </xf>
    <xf numFmtId="167" fontId="2" fillId="4" borderId="1" applyAlignment="1" pivotButton="0" quotePrefix="0" xfId="0">
      <alignment vertical="center" wrapText="1"/>
    </xf>
    <xf numFmtId="0" fontId="2" fillId="3" borderId="1" applyAlignment="1" pivotButton="0" quotePrefix="0" xfId="0">
      <alignment vertical="center" wrapText="1"/>
    </xf>
    <xf numFmtId="167" fontId="2" fillId="5" borderId="1" applyAlignment="1" pivotButton="0" quotePrefix="0" xfId="0">
      <alignment vertical="center" wrapText="1"/>
    </xf>
    <xf numFmtId="165" fontId="2" fillId="4" borderId="1" applyAlignment="1" pivotButton="0" quotePrefix="0" xfId="0">
      <alignment vertical="center" wrapText="1"/>
    </xf>
    <xf numFmtId="166" fontId="2" fillId="4" borderId="1" applyAlignment="1" pivotButton="0" quotePrefix="0" xfId="0">
      <alignment vertical="center" wrapText="1"/>
    </xf>
    <xf numFmtId="0" fontId="2" fillId="3" borderId="1" applyAlignment="1" pivotButton="0" quotePrefix="0" xfId="0">
      <alignment vertical="center"/>
    </xf>
    <xf numFmtId="0" fontId="2" fillId="6" borderId="1" applyAlignment="1" pivotButton="0" quotePrefix="0" xfId="0">
      <alignment vertical="center"/>
    </xf>
    <xf numFmtId="0" fontId="5" fillId="8" borderId="1" applyAlignment="1" pivotButton="0" quotePrefix="0" xfId="0">
      <alignment vertical="center" wrapText="1"/>
    </xf>
    <xf numFmtId="0" fontId="2" fillId="8" borderId="1" applyAlignment="1" pivotButton="0" quotePrefix="0" xfId="0">
      <alignment vertical="center" wrapText="1"/>
    </xf>
    <xf numFmtId="165" fontId="6" fillId="5" borderId="1" applyAlignment="1" pivotButton="0" quotePrefix="0" xfId="0">
      <alignment horizontal="center" vertical="center"/>
    </xf>
    <xf numFmtId="167" fontId="6" fillId="5" borderId="1" applyAlignment="1" pivotButton="0" quotePrefix="0" xfId="0">
      <alignment horizontal="center" vertical="center"/>
    </xf>
    <xf numFmtId="166" fontId="6" fillId="5" borderId="1" applyAlignment="1" pivotButton="0" quotePrefix="0" xfId="0">
      <alignment horizontal="center" vertical="center"/>
    </xf>
    <xf numFmtId="165" fontId="2" fillId="5" borderId="1" applyAlignment="1" pivotButton="0" quotePrefix="0" xfId="0">
      <alignment horizontal="center" vertical="center"/>
    </xf>
    <xf numFmtId="0" fontId="5" fillId="7" borderId="1" applyAlignment="1" pivotButton="0" quotePrefix="0" xfId="0">
      <alignment vertical="center" wrapText="1"/>
    </xf>
    <xf numFmtId="164" fontId="2" fillId="4" borderId="1" applyAlignment="1" pivotButton="0" quotePrefix="0" xfId="0">
      <alignment horizontal="center" vertical="center"/>
    </xf>
    <xf numFmtId="165" fontId="2" fillId="4" borderId="1" applyAlignment="1" pivotButton="0" quotePrefix="0" xfId="0">
      <alignment vertical="center"/>
    </xf>
    <xf numFmtId="165" fontId="2" fillId="5" borderId="1" applyAlignment="1" pivotButton="0" quotePrefix="0" xfId="0">
      <alignment vertical="center"/>
    </xf>
    <xf numFmtId="166" fontId="2" fillId="4" borderId="1" applyAlignment="1" pivotButton="0" quotePrefix="0" xfId="0">
      <alignment horizontal="center" vertical="center"/>
    </xf>
    <xf numFmtId="167" fontId="2" fillId="4" borderId="1" applyAlignment="1" pivotButton="0" quotePrefix="0" xfId="0">
      <alignment horizontal="center" vertical="center"/>
    </xf>
    <xf numFmtId="166" fontId="2" fillId="5" borderId="1" applyAlignment="1" pivotButton="0" quotePrefix="0" xfId="0">
      <alignment horizontal="center" vertical="center"/>
    </xf>
    <xf numFmtId="167" fontId="2" fillId="5" borderId="1" applyAlignment="1" pivotButton="0" quotePrefix="0" xfId="0">
      <alignment vertical="center"/>
    </xf>
    <xf numFmtId="0" fontId="0" fillId="0" borderId="4" pivotButton="0" quotePrefix="0" xfId="0"/>
    <xf numFmtId="0" fontId="0" fillId="0" borderId="5" pivotButton="0" quotePrefix="0" xfId="0"/>
    <xf numFmtId="167" fontId="2" fillId="4" borderId="1" applyAlignment="1" pivotButton="0" quotePrefix="0" xfId="0">
      <alignment vertical="center" wrapText="1"/>
    </xf>
    <xf numFmtId="167" fontId="2" fillId="5" borderId="1" applyAlignment="1" pivotButton="0" quotePrefix="0" xfId="0">
      <alignment vertical="center" wrapText="1"/>
    </xf>
    <xf numFmtId="165" fontId="2" fillId="4" borderId="1" applyAlignment="1" pivotButton="0" quotePrefix="0" xfId="0">
      <alignment vertical="center" wrapText="1"/>
    </xf>
    <xf numFmtId="166" fontId="2" fillId="4" borderId="1" applyAlignment="1" pivotButton="0" quotePrefix="0" xfId="0">
      <alignment vertical="center" wrapText="1"/>
    </xf>
    <xf numFmtId="165" fontId="6" fillId="5" borderId="1" applyAlignment="1" pivotButton="0" quotePrefix="0" xfId="0">
      <alignment horizontal="center" vertical="center"/>
    </xf>
    <xf numFmtId="167" fontId="6" fillId="5" borderId="1" applyAlignment="1" pivotButton="0" quotePrefix="0" xfId="0">
      <alignment horizontal="center" vertical="center"/>
    </xf>
    <xf numFmtId="166" fontId="6" fillId="5" borderId="1" applyAlignment="1" pivotButton="0" quotePrefix="0" xfId="0">
      <alignment horizontal="center" vertical="center"/>
    </xf>
    <xf numFmtId="165" fontId="2" fillId="5" borderId="1" applyAlignment="1" pivotButton="0" quotePrefix="0" xfId="0">
      <alignment horizontal="center" vertical="center"/>
    </xf>
    <xf numFmtId="169" fontId="2" fillId="4" borderId="1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ont>
        <name val="Calibri"/>
        <b val="1"/>
        <color rgb="00FFFFFF"/>
        <sz val="11"/>
      </font>
      <fill>
        <patternFill patternType="solid">
          <fgColor rgb="0022C55E"/>
        </patternFill>
      </fill>
    </dxf>
    <dxf>
      <font>
        <name val="Calibri"/>
        <b val="1"/>
        <color rgb="001F2937"/>
        <sz val="10"/>
      </font>
      <fill>
        <patternFill patternType="solid">
          <fgColor rgb="00FEF3C7"/>
        </patternFill>
      </fill>
    </dxf>
    <dxf>
      <font>
        <name val="Calibri"/>
        <b val="1"/>
        <color rgb="00FFFFFF"/>
        <sz val="11"/>
      </font>
      <fill>
        <patternFill patternType="solid">
          <fgColor rgb="00DC2626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Beneficio neto por apartamento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'Apartamentos'!AG1</f>
            </strRef>
          </tx>
          <spPr>
            <a:solidFill xmlns:a="http://schemas.openxmlformats.org/drawingml/2006/main">
              <a:srgbClr val="0F766E"/>
            </a:solidFill>
            <a:ln xmlns:a="http://schemas.openxmlformats.org/drawingml/2006/main">
              <a:prstDash val="solid"/>
            </a:ln>
          </spPr>
          <cat>
            <numRef>
              <f>'Apartamentos'!$A$2:$A$101</f>
            </numRef>
          </cat>
          <val>
            <numRef>
              <f>'Apartamentos'!$AG$2:$AG$101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Apartamento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Beneficio neto anual (€)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harts/chart2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Distribución de gastos operativos</a:t>
            </a:r>
          </a:p>
        </rich>
      </tx>
    </title>
    <plotArea>
      <pieChart>
        <varyColors val="1"/>
        <ser>
          <idx val="0"/>
          <order val="0"/>
          <tx>
            <strRef>
              <f>'Dashboard'!B13</f>
            </strRef>
          </tx>
          <spPr>
            <a:solidFill xmlns:a="http://schemas.openxmlformats.org/drawingml/2006/main">
              <a:srgbClr val="14B8A6"/>
            </a:solidFill>
            <a:ln xmlns:a="http://schemas.openxmlformats.org/drawingml/2006/main">
              <a:prstDash val="solid"/>
            </a:ln>
          </spPr>
          <cat>
            <numRef>
              <f>'Dashboard'!$A$14:$A$22</f>
            </numRef>
          </cat>
          <val>
            <numRef>
              <f>'Dashboard'!$B$14:$B$22</f>
            </numRef>
          </val>
        </ser>
        <firstSliceAng val="0"/>
      </pieChart>
    </plotArea>
    <legend>
      <legendPos val="r"/>
    </legend>
    <plotVisOnly val="1"/>
    <dispBlanksAs val="gap"/>
  </chart>
</chartSpace>
</file>

<file path=xl/charts/chart3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Rentabilidad neta por municipio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'Apartamentos'!AI1</f>
            </strRef>
          </tx>
          <spPr>
            <a:solidFill xmlns:a="http://schemas.openxmlformats.org/drawingml/2006/main">
              <a:srgbClr val="22C55E"/>
            </a:solidFill>
            <a:ln xmlns:a="http://schemas.openxmlformats.org/drawingml/2006/main">
              <a:prstDash val="solid"/>
            </a:ln>
          </spPr>
          <cat>
            <numRef>
              <f>'Apartamentos'!$E$2:$E$101</f>
            </numRef>
          </cat>
          <val>
            <numRef>
              <f>'Apartamentos'!$AI$2:$AI$101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Rentabilidad neta (%)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Municipio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Relationship Type="http://schemas.openxmlformats.org/officeDocument/2006/relationships/chart" Target="/xl/charts/chart2.xml" Id="rId2"/><Relationship Type="http://schemas.openxmlformats.org/officeDocument/2006/relationships/chart" Target="/xl/charts/chart3.xml" Id="rId3"/></Relationships>
</file>

<file path=xl/drawings/drawing1.xml><?xml version="1.0" encoding="utf-8"?>
<wsDr xmlns="http://schemas.openxmlformats.org/drawingml/2006/spreadsheetDrawing">
  <oneCellAnchor>
    <from>
      <col>7</col>
      <colOff>0</colOff>
      <row>1</row>
      <rowOff>0</rowOff>
    </from>
    <ext cx="6480000" cy="288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  <oneCellAnchor>
    <from>
      <col>7</col>
      <colOff>0</colOff>
      <row>18</row>
      <rowOff>0</rowOff>
    </from>
    <ext cx="5400000" cy="2880000"/>
    <graphicFrame>
      <nvGraphicFramePr>
        <cNvPr id="2" name="Chart 2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/>
  </oneCellAnchor>
  <oneCellAnchor>
    <from>
      <col>15</col>
      <colOff>0</colOff>
      <row>1</row>
      <rowOff>0</rowOff>
    </from>
    <ext cx="6480000" cy="4680000"/>
    <graphicFrame>
      <nvGraphicFramePr>
        <cNvPr id="3" name="Chart 3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L101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5" customWidth="1" min="1" max="1"/>
    <col width="31" customWidth="1" min="2" max="2"/>
    <col width="14" customWidth="1" min="3" max="3"/>
    <col width="34" customWidth="1" min="4" max="4"/>
    <col width="18" customWidth="1" min="5" max="5"/>
    <col width="24" customWidth="1" min="6" max="6"/>
    <col width="25" customWidth="1" min="7" max="7"/>
    <col width="19" customWidth="1" min="8" max="8"/>
    <col width="18" customWidth="1" min="9" max="9"/>
    <col width="18" customWidth="1" min="10" max="10"/>
    <col width="18" customWidth="1" min="11" max="11"/>
    <col width="20" customWidth="1" min="12" max="12"/>
    <col width="19" customWidth="1" min="13" max="13"/>
    <col width="19" customWidth="1" min="14" max="14"/>
    <col width="18" customWidth="1" min="15" max="15"/>
    <col width="19" customWidth="1" min="16" max="16"/>
    <col width="18" customWidth="1" min="17" max="17"/>
    <col width="21" customWidth="1" min="18" max="18"/>
    <col width="21" customWidth="1" min="19" max="19"/>
    <col width="20" customWidth="1" min="20" max="20"/>
    <col width="19" customWidth="1" min="21" max="21"/>
    <col width="18" customWidth="1" min="22" max="22"/>
    <col width="21" customWidth="1" min="23" max="23"/>
    <col width="19" customWidth="1" min="24" max="24"/>
    <col width="18" customWidth="1" min="25" max="25"/>
    <col width="15" customWidth="1" min="26" max="26"/>
    <col width="17" customWidth="1" min="27" max="27"/>
    <col width="21" customWidth="1" min="28" max="28"/>
    <col width="20" customWidth="1" min="29" max="29"/>
    <col width="21" customWidth="1" min="30" max="30"/>
    <col width="22" customWidth="1" min="31" max="31"/>
    <col width="24" customWidth="1" min="32" max="32"/>
    <col width="21" customWidth="1" min="33" max="33"/>
    <col width="18" customWidth="1" min="34" max="34"/>
    <col width="18" customWidth="1" min="35" max="35"/>
    <col width="18" customWidth="1" min="36" max="36"/>
    <col width="22" customWidth="1" min="37" max="37"/>
    <col width="48" customWidth="1" min="38" max="38"/>
  </cols>
  <sheetData>
    <row r="1" ht="42" customHeight="1">
      <c r="A1" s="1" t="inlineStr">
        <is>
          <t>ID apartamento</t>
        </is>
      </c>
      <c r="B1" s="1" t="inlineStr">
        <is>
          <t>Propietario / sociedad patrimonial</t>
        </is>
      </c>
      <c r="C1" s="1" t="inlineStr">
        <is>
          <t>NIF</t>
        </is>
      </c>
      <c r="D1" s="1" t="inlineStr">
        <is>
          <t>Dirección</t>
        </is>
      </c>
      <c r="E1" s="1" t="inlineStr">
        <is>
          <t>Municipio</t>
        </is>
      </c>
      <c r="F1" s="1" t="inlineStr">
        <is>
          <t>Comunidad autónoma</t>
        </is>
      </c>
      <c r="G1" s="1" t="inlineStr">
        <is>
          <t>Referencia catastral</t>
        </is>
      </c>
      <c r="H1" s="1" t="inlineStr">
        <is>
          <t>Licencia turística</t>
        </is>
      </c>
      <c r="I1" s="1" t="inlineStr">
        <is>
          <t>Fecha de adquisición</t>
        </is>
      </c>
      <c r="J1" s="1" t="inlineStr">
        <is>
          <t>Precio de compra (€)</t>
        </is>
      </c>
      <c r="K1" s="1" t="inlineStr">
        <is>
          <t>Gastos de compra (€)</t>
        </is>
      </c>
      <c r="L1" s="1" t="inlineStr">
        <is>
          <t>Reforma y mobiliario (€)</t>
        </is>
      </c>
      <c r="M1" s="1" t="inlineStr">
        <is>
          <t>Inversión total (€)</t>
        </is>
      </c>
      <c r="N1" s="1" t="inlineStr">
        <is>
          <t>Precio medio por noche (€)</t>
        </is>
      </c>
      <c r="O1" s="1" t="inlineStr">
        <is>
          <t>Noches disponibles</t>
        </is>
      </c>
      <c r="P1" s="1" t="inlineStr">
        <is>
          <t>Ocupación estimada (%)</t>
        </is>
      </c>
      <c r="Q1" s="1" t="inlineStr">
        <is>
          <t>Noches reservadas</t>
        </is>
      </c>
      <c r="R1" s="1" t="inlineStr">
        <is>
          <t>Ingresos brutos estimados (€)</t>
        </is>
      </c>
      <c r="S1" s="1" t="inlineStr">
        <is>
          <t>Comisión de plataforma (%)</t>
        </is>
      </c>
      <c r="T1" s="1" t="inlineStr">
        <is>
          <t>Comisión plataforma (€)</t>
        </is>
      </c>
      <c r="U1" s="1" t="inlineStr">
        <is>
          <t>Limpieza por reserva (€)</t>
        </is>
      </c>
      <c r="V1" s="1" t="inlineStr">
        <is>
          <t>Número de reservas</t>
        </is>
      </c>
      <c r="W1" s="1" t="inlineStr">
        <is>
          <t>Coste total de limpieza (€)</t>
        </is>
      </c>
      <c r="X1" s="1" t="inlineStr">
        <is>
          <t>Suministros anuales (€)</t>
        </is>
      </c>
      <c r="Y1" s="1" t="inlineStr">
        <is>
          <t>Comunidad anual (€)</t>
        </is>
      </c>
      <c r="Z1" s="1" t="inlineStr">
        <is>
          <t>IBI anual (€)</t>
        </is>
      </c>
      <c r="AA1" s="1" t="inlineStr">
        <is>
          <t>Seguro anual (€)</t>
        </is>
      </c>
      <c r="AB1" s="1" t="inlineStr">
        <is>
          <t>Mantenimiento anual (€)</t>
        </is>
      </c>
      <c r="AC1" s="1" t="inlineStr">
        <is>
          <t>Gestión del inmueble (%)</t>
        </is>
      </c>
      <c r="AD1" s="1" t="inlineStr">
        <is>
          <t>Gestión del inmueble (€)</t>
        </is>
      </c>
      <c r="AE1" s="1" t="inlineStr">
        <is>
          <t>Otros gastos deducibles (€)</t>
        </is>
      </c>
      <c r="AF1" s="1" t="inlineStr">
        <is>
          <t>Gastos operativos totales (€)</t>
        </is>
      </c>
      <c r="AG1" s="1" t="inlineStr">
        <is>
          <t>Beneficio neto anual (€)</t>
        </is>
      </c>
      <c r="AH1" s="1" t="inlineStr">
        <is>
          <t>Rentabilidad bruta (%)</t>
        </is>
      </c>
      <c r="AI1" s="1" t="inlineStr">
        <is>
          <t>Rentabilidad neta (%)</t>
        </is>
      </c>
      <c r="AJ1" s="1" t="inlineStr">
        <is>
          <t>ROI sobre inversión (%)</t>
        </is>
      </c>
      <c r="AK1" s="1" t="inlineStr">
        <is>
          <t>Estado de rentabilidad</t>
        </is>
      </c>
      <c r="AL1" s="1" t="inlineStr">
        <is>
          <t>Observaciones fiscales y legales</t>
        </is>
      </c>
    </row>
    <row r="2" ht="30" customHeight="1">
      <c r="A2" s="2" t="inlineStr">
        <is>
          <t>APT-001</t>
        </is>
      </c>
      <c r="B2" s="3" t="inlineStr">
        <is>
          <t>María García</t>
        </is>
      </c>
      <c r="C2" s="2" t="inlineStr">
        <is>
          <t>12345678Z</t>
        </is>
      </c>
      <c r="D2" s="3" t="inlineStr">
        <is>
          <t>Calle Mayor 12, 3ºB</t>
        </is>
      </c>
      <c r="E2" s="2" t="inlineStr">
        <is>
          <t>Madrid</t>
        </is>
      </c>
      <c r="F2" s="2" t="inlineStr">
        <is>
          <t>Comunidad de Madrid</t>
        </is>
      </c>
      <c r="G2" s="3" t="inlineStr">
        <is>
          <t>9876543VK4797F0001AB</t>
        </is>
      </c>
      <c r="H2" s="2" t="inlineStr">
        <is>
          <t>VT-2026-001</t>
        </is>
      </c>
      <c r="I2" s="48" t="n">
        <v>46068</v>
      </c>
      <c r="J2" s="32" t="n">
        <v>315000</v>
      </c>
      <c r="K2" s="32" t="n">
        <v>26500</v>
      </c>
      <c r="L2" s="32" t="n">
        <v>32000</v>
      </c>
      <c r="M2" s="33">
        <f>IF(A2="","",SUM(J2:L2))</f>
        <v/>
      </c>
      <c r="N2" s="32" t="n">
        <v>165</v>
      </c>
      <c r="O2" s="34" t="n">
        <v>365</v>
      </c>
      <c r="P2" s="35" t="n">
        <v>0.72</v>
      </c>
      <c r="Q2" s="9">
        <f>IF(A2="","",O2*P2)</f>
        <v/>
      </c>
      <c r="R2" s="33">
        <f>IF(A2="","",N2*Q2)</f>
        <v/>
      </c>
      <c r="S2" s="35" t="n">
        <v>0.15</v>
      </c>
      <c r="T2" s="33">
        <f>IF(A2="","",R2*S2)</f>
        <v/>
      </c>
      <c r="U2" s="32" t="n">
        <v>58</v>
      </c>
      <c r="V2" s="36">
        <f>IF(A2="","",ROUNDUP(Q2/4,0))</f>
        <v/>
      </c>
      <c r="W2" s="33">
        <f>IF(A2="","",U2*V2)</f>
        <v/>
      </c>
      <c r="X2" s="32" t="n">
        <v>2450</v>
      </c>
      <c r="Y2" s="32" t="n">
        <v>1560</v>
      </c>
      <c r="Z2" s="32" t="n">
        <v>780</v>
      </c>
      <c r="AA2" s="32" t="n">
        <v>320</v>
      </c>
      <c r="AB2" s="32" t="n">
        <v>1150</v>
      </c>
      <c r="AC2" s="35" t="n">
        <v>0.18</v>
      </c>
      <c r="AD2" s="33">
        <f>IF(A2="","",R2*AC2)</f>
        <v/>
      </c>
      <c r="AE2" s="32" t="n">
        <v>900</v>
      </c>
      <c r="AF2" s="33">
        <f>IF(A2="","",SUM(T2,W2,X2:AB2,AD2,AE2))</f>
        <v/>
      </c>
      <c r="AG2" s="33">
        <f>IF(A2="","",R2-AF2)</f>
        <v/>
      </c>
      <c r="AH2" s="37">
        <f>IF(A2="","",IFERROR(R2/M2,0))</f>
        <v/>
      </c>
      <c r="AI2" s="37">
        <f>IF(A2="","",IFERROR(AG2/M2,0))</f>
        <v/>
      </c>
      <c r="AJ2" s="37">
        <f>IF(A2="","",IFERROR(AG2/M2,0))</f>
        <v/>
      </c>
      <c r="AK2" s="12">
        <f>IF(A2="","",IF(AJ2&gt;='Parámetros'!$B$8,"Rentable",IF(AJ2&gt;='Parámetros'!$B$9,"Revisar","Baja rentabilidad")))</f>
        <v/>
      </c>
      <c r="AL2" s="13" t="inlineStr">
        <is>
          <t>Verificar compatibilidad de licencia con estatutos de comunidad.</t>
        </is>
      </c>
    </row>
    <row r="3" ht="30" customHeight="1">
      <c r="A3" s="2" t="inlineStr">
        <is>
          <t>APT-002</t>
        </is>
      </c>
      <c r="B3" s="3" t="inlineStr">
        <is>
          <t>Antonio López</t>
        </is>
      </c>
      <c r="C3" s="2" t="inlineStr">
        <is>
          <t>23456789D</t>
        </is>
      </c>
      <c r="D3" s="3" t="inlineStr">
        <is>
          <t>Av. Diagonal 405, 5º2ª</t>
        </is>
      </c>
      <c r="E3" s="2" t="inlineStr">
        <is>
          <t>Barcelona</t>
        </is>
      </c>
      <c r="F3" s="2" t="inlineStr">
        <is>
          <t>Cataluña</t>
        </is>
      </c>
      <c r="G3" s="3" t="inlineStr">
        <is>
          <t>4567890DF3846D0002CD</t>
        </is>
      </c>
      <c r="H3" s="2" t="inlineStr">
        <is>
          <t>HUTB-2026-018</t>
        </is>
      </c>
      <c r="I3" s="48" t="n">
        <v>46084</v>
      </c>
      <c r="J3" s="32" t="n">
        <v>395000</v>
      </c>
      <c r="K3" s="32" t="n">
        <v>34500</v>
      </c>
      <c r="L3" s="32" t="n">
        <v>46000</v>
      </c>
      <c r="M3" s="33">
        <f>IF(A3="","",SUM(J3:L3))</f>
        <v/>
      </c>
      <c r="N3" s="32" t="n">
        <v>185</v>
      </c>
      <c r="O3" s="34" t="n">
        <v>365</v>
      </c>
      <c r="P3" s="35" t="n">
        <v>0.82</v>
      </c>
      <c r="Q3" s="9">
        <f>IF(A3="","",O3*P3)</f>
        <v/>
      </c>
      <c r="R3" s="33">
        <f>IF(A3="","",N3*Q3)</f>
        <v/>
      </c>
      <c r="S3" s="35" t="n">
        <v>0.17</v>
      </c>
      <c r="T3" s="33">
        <f>IF(A3="","",R3*S3)</f>
        <v/>
      </c>
      <c r="U3" s="32" t="n">
        <v>64</v>
      </c>
      <c r="V3" s="36">
        <f>IF(A3="","",ROUNDUP(Q3/4,0))</f>
        <v/>
      </c>
      <c r="W3" s="33">
        <f>IF(A3="","",U3*V3)</f>
        <v/>
      </c>
      <c r="X3" s="32" t="n">
        <v>3100</v>
      </c>
      <c r="Y3" s="32" t="n">
        <v>2100</v>
      </c>
      <c r="Z3" s="32" t="n">
        <v>1140</v>
      </c>
      <c r="AA3" s="32" t="n">
        <v>420</v>
      </c>
      <c r="AB3" s="32" t="n">
        <v>1450</v>
      </c>
      <c r="AC3" s="35" t="n">
        <v>0.18</v>
      </c>
      <c r="AD3" s="33">
        <f>IF(A3="","",R3*AC3)</f>
        <v/>
      </c>
      <c r="AE3" s="32" t="n">
        <v>1250</v>
      </c>
      <c r="AF3" s="33">
        <f>IF(A3="","",SUM(T3,W3,X3:AB3,AD3,AE3))</f>
        <v/>
      </c>
      <c r="AG3" s="33">
        <f>IF(A3="","",R3-AF3)</f>
        <v/>
      </c>
      <c r="AH3" s="37">
        <f>IF(A3="","",IFERROR(R3/M3,0))</f>
        <v/>
      </c>
      <c r="AI3" s="37">
        <f>IF(A3="","",IFERROR(AG3/M3,0))</f>
        <v/>
      </c>
      <c r="AJ3" s="37">
        <f>IF(A3="","",IFERROR(AG3/M3,0))</f>
        <v/>
      </c>
      <c r="AK3" s="12">
        <f>IF(A3="","",IF(AJ3&gt;='Parámetros'!$B$8,"Rentable",IF(AJ3&gt;='Parámetros'!$B$9,"Revisar","Baja rentabilidad")))</f>
        <v/>
      </c>
      <c r="AL3" s="13" t="inlineStr">
        <is>
          <t>Revisar régimen municipal de uso turístico y seguro de responsabilidad.</t>
        </is>
      </c>
    </row>
    <row r="4" ht="30" customHeight="1">
      <c r="A4" s="2" t="inlineStr">
        <is>
          <t>APT-003</t>
        </is>
      </c>
      <c r="B4" s="3" t="inlineStr">
        <is>
          <t>Carmen Ruiz</t>
        </is>
      </c>
      <c r="C4" s="2" t="inlineStr">
        <is>
          <t>34567890X</t>
        </is>
      </c>
      <c r="D4" s="3" t="inlineStr">
        <is>
          <t>Calle Larios 18, 2ºA</t>
        </is>
      </c>
      <c r="E4" s="2" t="inlineStr">
        <is>
          <t>Málaga</t>
        </is>
      </c>
      <c r="F4" s="2" t="inlineStr">
        <is>
          <t>Andalucía</t>
        </is>
      </c>
      <c r="G4" s="3" t="inlineStr">
        <is>
          <t>3214567UF7631S0003EF</t>
        </is>
      </c>
      <c r="H4" s="2" t="inlineStr">
        <is>
          <t>VFT/MA/2026/214</t>
        </is>
      </c>
      <c r="I4" s="48" t="n">
        <v>46124</v>
      </c>
      <c r="J4" s="32" t="n">
        <v>245000</v>
      </c>
      <c r="K4" s="32" t="n">
        <v>19800</v>
      </c>
      <c r="L4" s="32" t="n">
        <v>28500</v>
      </c>
      <c r="M4" s="33">
        <f>IF(A4="","",SUM(J4:L4))</f>
        <v/>
      </c>
      <c r="N4" s="32" t="n">
        <v>135</v>
      </c>
      <c r="O4" s="34" t="n">
        <v>365</v>
      </c>
      <c r="P4" s="35" t="n">
        <v>0.76</v>
      </c>
      <c r="Q4" s="9">
        <f>IF(A4="","",O4*P4)</f>
        <v/>
      </c>
      <c r="R4" s="33">
        <f>IF(A4="","",N4*Q4)</f>
        <v/>
      </c>
      <c r="S4" s="35" t="n">
        <v>0.15</v>
      </c>
      <c r="T4" s="33">
        <f>IF(A4="","",R4*S4)</f>
        <v/>
      </c>
      <c r="U4" s="32" t="n">
        <v>55</v>
      </c>
      <c r="V4" s="36">
        <f>IF(A4="","",ROUNDUP(Q4/4,0))</f>
        <v/>
      </c>
      <c r="W4" s="33">
        <f>IF(A4="","",U4*V4)</f>
        <v/>
      </c>
      <c r="X4" s="32" t="n">
        <v>2200</v>
      </c>
      <c r="Y4" s="32" t="n">
        <v>980</v>
      </c>
      <c r="Z4" s="32" t="n">
        <v>610</v>
      </c>
      <c r="AA4" s="32" t="n">
        <v>285</v>
      </c>
      <c r="AB4" s="32" t="n">
        <v>980</v>
      </c>
      <c r="AC4" s="35" t="n">
        <v>0.16</v>
      </c>
      <c r="AD4" s="33">
        <f>IF(A4="","",R4*AC4)</f>
        <v/>
      </c>
      <c r="AE4" s="32" t="n">
        <v>760</v>
      </c>
      <c r="AF4" s="33">
        <f>IF(A4="","",SUM(T4,W4,X4:AB4,AD4,AE4))</f>
        <v/>
      </c>
      <c r="AG4" s="33">
        <f>IF(A4="","",R4-AF4)</f>
        <v/>
      </c>
      <c r="AH4" s="37">
        <f>IF(A4="","",IFERROR(R4/M4,0))</f>
        <v/>
      </c>
      <c r="AI4" s="37">
        <f>IF(A4="","",IFERROR(AG4/M4,0))</f>
        <v/>
      </c>
      <c r="AJ4" s="37">
        <f>IF(A4="","",IFERROR(AG4/M4,0))</f>
        <v/>
      </c>
      <c r="AK4" s="12">
        <f>IF(A4="","",IF(AJ4&gt;='Parámetros'!$B$8,"Rentable",IF(AJ4&gt;='Parámetros'!$B$9,"Revisar","Baja rentabilidad")))</f>
        <v/>
      </c>
      <c r="AL4" s="13" t="inlineStr">
        <is>
          <t>Confirmar inscripción en Registro de Turismo de Andalucía.</t>
        </is>
      </c>
    </row>
    <row r="5" ht="30" customHeight="1">
      <c r="A5" s="2" t="inlineStr">
        <is>
          <t>APT-004</t>
        </is>
      </c>
      <c r="B5" s="3" t="inlineStr">
        <is>
          <t>José Martínez</t>
        </is>
      </c>
      <c r="C5" s="2" t="inlineStr">
        <is>
          <t>45678901G</t>
        </is>
      </c>
      <c r="D5" s="3" t="inlineStr">
        <is>
          <t>Calle Sierpes 8, 1ºC</t>
        </is>
      </c>
      <c r="E5" s="2" t="inlineStr">
        <is>
          <t>Sevilla</t>
        </is>
      </c>
      <c r="F5" s="2" t="inlineStr">
        <is>
          <t>Andalucía</t>
        </is>
      </c>
      <c r="G5" s="3" t="inlineStr">
        <is>
          <t>6543210TG3464N0004GH</t>
        </is>
      </c>
      <c r="H5" s="2" t="inlineStr">
        <is>
          <t>VFT/SE/2026/097</t>
        </is>
      </c>
      <c r="I5" s="48" t="n">
        <v>46162</v>
      </c>
      <c r="J5" s="32" t="n">
        <v>198000</v>
      </c>
      <c r="K5" s="32" t="n">
        <v>16200</v>
      </c>
      <c r="L5" s="32" t="n">
        <v>21000</v>
      </c>
      <c r="M5" s="33">
        <f>IF(A5="","",SUM(J5:L5))</f>
        <v/>
      </c>
      <c r="N5" s="32" t="n">
        <v>105</v>
      </c>
      <c r="O5" s="34" t="n">
        <v>365</v>
      </c>
      <c r="P5" s="35" t="n">
        <v>0.68</v>
      </c>
      <c r="Q5" s="9">
        <f>IF(A5="","",O5*P5)</f>
        <v/>
      </c>
      <c r="R5" s="33">
        <f>IF(A5="","",N5*Q5)</f>
        <v/>
      </c>
      <c r="S5" s="35" t="n">
        <v>0.15</v>
      </c>
      <c r="T5" s="33">
        <f>IF(A5="","",R5*S5)</f>
        <v/>
      </c>
      <c r="U5" s="32" t="n">
        <v>52</v>
      </c>
      <c r="V5" s="36">
        <f>IF(A5="","",ROUNDUP(Q5/4,0))</f>
        <v/>
      </c>
      <c r="W5" s="33">
        <f>IF(A5="","",U5*V5)</f>
        <v/>
      </c>
      <c r="X5" s="32" t="n">
        <v>1850</v>
      </c>
      <c r="Y5" s="32" t="n">
        <v>840</v>
      </c>
      <c r="Z5" s="32" t="n">
        <v>520</v>
      </c>
      <c r="AA5" s="32" t="n">
        <v>260</v>
      </c>
      <c r="AB5" s="32" t="n">
        <v>850</v>
      </c>
      <c r="AC5" s="35" t="n">
        <v>0.17</v>
      </c>
      <c r="AD5" s="33">
        <f>IF(A5="","",R5*AC5)</f>
        <v/>
      </c>
      <c r="AE5" s="32" t="n">
        <v>650</v>
      </c>
      <c r="AF5" s="33">
        <f>IF(A5="","",SUM(T5,W5,X5:AB5,AD5,AE5))</f>
        <v/>
      </c>
      <c r="AG5" s="33">
        <f>IF(A5="","",R5-AF5)</f>
        <v/>
      </c>
      <c r="AH5" s="37">
        <f>IF(A5="","",IFERROR(R5/M5,0))</f>
        <v/>
      </c>
      <c r="AI5" s="37">
        <f>IF(A5="","",IFERROR(AG5/M5,0))</f>
        <v/>
      </c>
      <c r="AJ5" s="37">
        <f>IF(A5="","",IFERROR(AG5/M5,0))</f>
        <v/>
      </c>
      <c r="AK5" s="12">
        <f>IF(A5="","",IF(AJ5&gt;='Parámetros'!$B$8,"Rentable",IF(AJ5&gt;='Parámetros'!$B$9,"Revisar","Baja rentabilidad")))</f>
        <v/>
      </c>
      <c r="AL5" s="13" t="inlineStr">
        <is>
          <t>Comprobar certificado energético y obligaciones de información al huésped.</t>
        </is>
      </c>
    </row>
    <row r="6" ht="30" customHeight="1">
      <c r="A6" s="2" t="inlineStr">
        <is>
          <t>APT-005</t>
        </is>
      </c>
      <c r="B6" s="3" t="inlineStr">
        <is>
          <t>Laura Fernández</t>
        </is>
      </c>
      <c r="C6" s="2" t="inlineStr">
        <is>
          <t>56789012M</t>
        </is>
      </c>
      <c r="D6" s="3" t="inlineStr">
        <is>
          <t>Calle Colón 22, 4ºB</t>
        </is>
      </c>
      <c r="E6" s="2" t="inlineStr">
        <is>
          <t>Valencia</t>
        </is>
      </c>
      <c r="F6" s="2" t="inlineStr">
        <is>
          <t>Comunidad Valenciana</t>
        </is>
      </c>
      <c r="G6" s="3" t="inlineStr">
        <is>
          <t>7890123YJ2779S0005IJ</t>
        </is>
      </c>
      <c r="H6" s="2" t="inlineStr">
        <is>
          <t>VT-2026-431</t>
        </is>
      </c>
      <c r="I6" s="48" t="n">
        <v>46181</v>
      </c>
      <c r="J6" s="32" t="n">
        <v>275000</v>
      </c>
      <c r="K6" s="32" t="n">
        <v>23800</v>
      </c>
      <c r="L6" s="32" t="n">
        <v>30000</v>
      </c>
      <c r="M6" s="33">
        <f>IF(A6="","",SUM(J6:L6))</f>
        <v/>
      </c>
      <c r="N6" s="32" t="n">
        <v>145</v>
      </c>
      <c r="O6" s="34" t="n">
        <v>365</v>
      </c>
      <c r="P6" s="35" t="n">
        <v>0.74</v>
      </c>
      <c r="Q6" s="9">
        <f>IF(A6="","",O6*P6)</f>
        <v/>
      </c>
      <c r="R6" s="33">
        <f>IF(A6="","",N6*Q6)</f>
        <v/>
      </c>
      <c r="S6" s="35" t="n">
        <v>0.16</v>
      </c>
      <c r="T6" s="33">
        <f>IF(A6="","",R6*S6)</f>
        <v/>
      </c>
      <c r="U6" s="32" t="n">
        <v>56</v>
      </c>
      <c r="V6" s="36">
        <f>IF(A6="","",ROUNDUP(Q6/4,0))</f>
        <v/>
      </c>
      <c r="W6" s="33">
        <f>IF(A6="","",U6*V6)</f>
        <v/>
      </c>
      <c r="X6" s="32" t="n">
        <v>2350</v>
      </c>
      <c r="Y6" s="32" t="n">
        <v>1120</v>
      </c>
      <c r="Z6" s="32" t="n">
        <v>690</v>
      </c>
      <c r="AA6" s="32" t="n">
        <v>310</v>
      </c>
      <c r="AB6" s="32" t="n">
        <v>1050</v>
      </c>
      <c r="AC6" s="35" t="n">
        <v>0.18</v>
      </c>
      <c r="AD6" s="33">
        <f>IF(A6="","",R6*AC6)</f>
        <v/>
      </c>
      <c r="AE6" s="32" t="n">
        <v>820</v>
      </c>
      <c r="AF6" s="33">
        <f>IF(A6="","",SUM(T6,W6,X6:AB6,AD6,AE6))</f>
        <v/>
      </c>
      <c r="AG6" s="33">
        <f>IF(A6="","",R6-AF6)</f>
        <v/>
      </c>
      <c r="AH6" s="37">
        <f>IF(A6="","",IFERROR(R6/M6,0))</f>
        <v/>
      </c>
      <c r="AI6" s="37">
        <f>IF(A6="","",IFERROR(AG6/M6,0))</f>
        <v/>
      </c>
      <c r="AJ6" s="37">
        <f>IF(A6="","",IFERROR(AG6/M6,0))</f>
        <v/>
      </c>
      <c r="AK6" s="12">
        <f>IF(A6="","",IF(AJ6&gt;='Parámetros'!$B$8,"Rentable",IF(AJ6&gt;='Parámetros'!$B$9,"Revisar","Baja rentabilidad")))</f>
        <v/>
      </c>
      <c r="AL6" s="13" t="inlineStr">
        <is>
          <t>Revisar normativa autonómica sobre vivienda turística y registro.</t>
        </is>
      </c>
    </row>
    <row r="7" ht="30" customHeight="1">
      <c r="A7" s="2" t="inlineStr">
        <is>
          <t>APT-006</t>
        </is>
      </c>
      <c r="B7" s="3" t="inlineStr">
        <is>
          <t>Manuel Sánchez</t>
        </is>
      </c>
      <c r="C7" s="2" t="inlineStr">
        <is>
          <t>67890123P</t>
        </is>
      </c>
      <c r="D7" s="3" t="inlineStr">
        <is>
          <t>Av. Doctor Gadea 9, 3ºD</t>
        </is>
      </c>
      <c r="E7" s="2" t="inlineStr">
        <is>
          <t>Alicante</t>
        </is>
      </c>
      <c r="F7" s="2" t="inlineStr">
        <is>
          <t>Comunidad Valenciana</t>
        </is>
      </c>
      <c r="G7" s="3" t="inlineStr">
        <is>
          <t>8901234YH1460S0006KL</t>
        </is>
      </c>
      <c r="H7" s="2" t="inlineStr">
        <is>
          <t>VT-2026-592</t>
        </is>
      </c>
      <c r="I7" s="48" t="n">
        <v>46204</v>
      </c>
      <c r="J7" s="32" t="n">
        <v>185000</v>
      </c>
      <c r="K7" s="32" t="n">
        <v>15100</v>
      </c>
      <c r="L7" s="32" t="n">
        <v>18500</v>
      </c>
      <c r="M7" s="33">
        <f>IF(A7="","",SUM(J7:L7))</f>
        <v/>
      </c>
      <c r="N7" s="32" t="n">
        <v>95</v>
      </c>
      <c r="O7" s="34" t="n">
        <v>365</v>
      </c>
      <c r="P7" s="35" t="n">
        <v>0.63</v>
      </c>
      <c r="Q7" s="9">
        <f>IF(A7="","",O7*P7)</f>
        <v/>
      </c>
      <c r="R7" s="33">
        <f>IF(A7="","",N7*Q7)</f>
        <v/>
      </c>
      <c r="S7" s="35" t="n">
        <v>0.15</v>
      </c>
      <c r="T7" s="33">
        <f>IF(A7="","",R7*S7)</f>
        <v/>
      </c>
      <c r="U7" s="32" t="n">
        <v>50</v>
      </c>
      <c r="V7" s="36">
        <f>IF(A7="","",ROUNDUP(Q7/4,0))</f>
        <v/>
      </c>
      <c r="W7" s="33">
        <f>IF(A7="","",U7*V7)</f>
        <v/>
      </c>
      <c r="X7" s="32" t="n">
        <v>1720</v>
      </c>
      <c r="Y7" s="32" t="n">
        <v>740</v>
      </c>
      <c r="Z7" s="32" t="n">
        <v>450</v>
      </c>
      <c r="AA7" s="32" t="n">
        <v>240</v>
      </c>
      <c r="AB7" s="32" t="n">
        <v>780</v>
      </c>
      <c r="AC7" s="35" t="n">
        <v>0.16</v>
      </c>
      <c r="AD7" s="33">
        <f>IF(A7="","",R7*AC7)</f>
        <v/>
      </c>
      <c r="AE7" s="32" t="n">
        <v>540</v>
      </c>
      <c r="AF7" s="33">
        <f>IF(A7="","",SUM(T7,W7,X7:AB7,AD7,AE7))</f>
        <v/>
      </c>
      <c r="AG7" s="33">
        <f>IF(A7="","",R7-AF7)</f>
        <v/>
      </c>
      <c r="AH7" s="37">
        <f>IF(A7="","",IFERROR(R7/M7,0))</f>
        <v/>
      </c>
      <c r="AI7" s="37">
        <f>IF(A7="","",IFERROR(AG7/M7,0))</f>
        <v/>
      </c>
      <c r="AJ7" s="37">
        <f>IF(A7="","",IFERROR(AG7/M7,0))</f>
        <v/>
      </c>
      <c r="AK7" s="12">
        <f>IF(A7="","",IF(AJ7&gt;='Parámetros'!$B$8,"Rentable",IF(AJ7&gt;='Parámetros'!$B$9,"Revisar","Baja rentabilidad")))</f>
        <v/>
      </c>
      <c r="AL7" s="13" t="inlineStr">
        <is>
          <t>Verificar autorización de la comunidad de propietarios.</t>
        </is>
      </c>
    </row>
    <row r="8" ht="30" customHeight="1">
      <c r="A8" s="2" t="inlineStr">
        <is>
          <t>APT-007</t>
        </is>
      </c>
      <c r="B8" s="3" t="inlineStr">
        <is>
          <t>Elena Torres</t>
        </is>
      </c>
      <c r="C8" s="2" t="inlineStr">
        <is>
          <t>78901234R</t>
        </is>
      </c>
      <c r="D8" s="3" t="inlineStr">
        <is>
          <t>Carrer de Sant Miquel 14, 2º</t>
        </is>
      </c>
      <c r="E8" s="2" t="inlineStr">
        <is>
          <t>Palma</t>
        </is>
      </c>
      <c r="F8" s="2" t="inlineStr">
        <is>
          <t>Illes Balears</t>
        </is>
      </c>
      <c r="G8" s="3" t="inlineStr">
        <is>
          <t>5678901DD7857N0007MN</t>
        </is>
      </c>
      <c r="H8" s="2" t="inlineStr">
        <is>
          <t>ETV/2026/143</t>
        </is>
      </c>
      <c r="I8" s="48" t="n">
        <v>46250</v>
      </c>
      <c r="J8" s="32" t="n">
        <v>365000</v>
      </c>
      <c r="K8" s="32" t="n">
        <v>31500</v>
      </c>
      <c r="L8" s="32" t="n">
        <v>40000</v>
      </c>
      <c r="M8" s="33">
        <f>IF(A8="","",SUM(J8:L8))</f>
        <v/>
      </c>
      <c r="N8" s="32" t="n">
        <v>175</v>
      </c>
      <c r="O8" s="34" t="n">
        <v>365</v>
      </c>
      <c r="P8" s="35" t="n">
        <v>0.78</v>
      </c>
      <c r="Q8" s="9">
        <f>IF(A8="","",O8*P8)</f>
        <v/>
      </c>
      <c r="R8" s="33">
        <f>IF(A8="","",N8*Q8)</f>
        <v/>
      </c>
      <c r="S8" s="35" t="n">
        <v>0.18</v>
      </c>
      <c r="T8" s="33">
        <f>IF(A8="","",R8*S8)</f>
        <v/>
      </c>
      <c r="U8" s="32" t="n">
        <v>68</v>
      </c>
      <c r="V8" s="36">
        <f>IF(A8="","",ROUNDUP(Q8/4,0))</f>
        <v/>
      </c>
      <c r="W8" s="33">
        <f>IF(A8="","",U8*V8)</f>
        <v/>
      </c>
      <c r="X8" s="32" t="n">
        <v>2900</v>
      </c>
      <c r="Y8" s="32" t="n">
        <v>1860</v>
      </c>
      <c r="Z8" s="32" t="n">
        <v>920</v>
      </c>
      <c r="AA8" s="32" t="n">
        <v>390</v>
      </c>
      <c r="AB8" s="32" t="n">
        <v>1350</v>
      </c>
      <c r="AC8" s="35" t="n">
        <v>0.19</v>
      </c>
      <c r="AD8" s="33">
        <f>IF(A8="","",R8*AC8)</f>
        <v/>
      </c>
      <c r="AE8" s="32" t="n">
        <v>1100</v>
      </c>
      <c r="AF8" s="33">
        <f>IF(A8="","",SUM(T8,W8,X8:AB8,AD8,AE8))</f>
        <v/>
      </c>
      <c r="AG8" s="33">
        <f>IF(A8="","",R8-AF8)</f>
        <v/>
      </c>
      <c r="AH8" s="37">
        <f>IF(A8="","",IFERROR(R8/M8,0))</f>
        <v/>
      </c>
      <c r="AI8" s="37">
        <f>IF(A8="","",IFERROR(AG8/M8,0))</f>
        <v/>
      </c>
      <c r="AJ8" s="37">
        <f>IF(A8="","",IFERROR(AG8/M8,0))</f>
        <v/>
      </c>
      <c r="AK8" s="12">
        <f>IF(A8="","",IF(AJ8&gt;='Parámetros'!$B$8,"Rentable",IF(AJ8&gt;='Parámetros'!$B$9,"Revisar","Baja rentabilidad")))</f>
        <v/>
      </c>
      <c r="AL8" s="13" t="inlineStr">
        <is>
          <t>Revisar cupos, zonificación turística y normativa insular aplicable.</t>
        </is>
      </c>
    </row>
    <row r="9" ht="30" customHeight="1">
      <c r="A9" s="2" t="inlineStr">
        <is>
          <t>APT-008</t>
        </is>
      </c>
      <c r="B9" s="3" t="inlineStr">
        <is>
          <t>Atlántico Patrimonial SL</t>
        </is>
      </c>
      <c r="C9" s="2" t="inlineStr">
        <is>
          <t>B98765432</t>
        </is>
      </c>
      <c r="D9" s="3" t="inlineStr">
        <is>
          <t>Calle León y Castillo 73, 6ºA</t>
        </is>
      </c>
      <c r="E9" s="2" t="inlineStr">
        <is>
          <t>Las Palmas</t>
        </is>
      </c>
      <c r="F9" s="2" t="inlineStr">
        <is>
          <t>Canarias</t>
        </is>
      </c>
      <c r="G9" s="3" t="inlineStr">
        <is>
          <t>2345678DS6024S0008PQ</t>
        </is>
      </c>
      <c r="H9" s="2" t="inlineStr">
        <is>
          <t>VV-35-1-2026-088</t>
        </is>
      </c>
      <c r="I9" s="48" t="n">
        <v>46295</v>
      </c>
      <c r="J9" s="32" t="n">
        <v>145000</v>
      </c>
      <c r="K9" s="32" t="n">
        <v>12400</v>
      </c>
      <c r="L9" s="32" t="n">
        <v>16000</v>
      </c>
      <c r="M9" s="33">
        <f>IF(A9="","",SUM(J9:L9))</f>
        <v/>
      </c>
      <c r="N9" s="32" t="n">
        <v>75</v>
      </c>
      <c r="O9" s="34" t="n">
        <v>365</v>
      </c>
      <c r="P9" s="35" t="n">
        <v>0.52</v>
      </c>
      <c r="Q9" s="9">
        <f>IF(A9="","",O9*P9)</f>
        <v/>
      </c>
      <c r="R9" s="33">
        <f>IF(A9="","",N9*Q9)</f>
        <v/>
      </c>
      <c r="S9" s="35" t="n">
        <v>0.14</v>
      </c>
      <c r="T9" s="33">
        <f>IF(A9="","",R9*S9)</f>
        <v/>
      </c>
      <c r="U9" s="32" t="n">
        <v>48</v>
      </c>
      <c r="V9" s="36">
        <f>IF(A9="","",ROUNDUP(Q9/4,0))</f>
        <v/>
      </c>
      <c r="W9" s="33">
        <f>IF(A9="","",U9*V9)</f>
        <v/>
      </c>
      <c r="X9" s="32" t="n">
        <v>1580</v>
      </c>
      <c r="Y9" s="32" t="n">
        <v>680</v>
      </c>
      <c r="Z9" s="32" t="n">
        <v>390</v>
      </c>
      <c r="AA9" s="32" t="n">
        <v>225</v>
      </c>
      <c r="AB9" s="32" t="n">
        <v>720</v>
      </c>
      <c r="AC9" s="35" t="n">
        <v>0.15</v>
      </c>
      <c r="AD9" s="33">
        <f>IF(A9="","",R9*AC9)</f>
        <v/>
      </c>
      <c r="AE9" s="32" t="n">
        <v>430</v>
      </c>
      <c r="AF9" s="33">
        <f>IF(A9="","",SUM(T9,W9,X9:AB9,AD9,AE9))</f>
        <v/>
      </c>
      <c r="AG9" s="33">
        <f>IF(A9="","",R9-AF9)</f>
        <v/>
      </c>
      <c r="AH9" s="37">
        <f>IF(A9="","",IFERROR(R9/M9,0))</f>
        <v/>
      </c>
      <c r="AI9" s="37">
        <f>IF(A9="","",IFERROR(AG9/M9,0))</f>
        <v/>
      </c>
      <c r="AJ9" s="37">
        <f>IF(A9="","",IFERROR(AG9/M9,0))</f>
        <v/>
      </c>
      <c r="AK9" s="12">
        <f>IF(A9="","",IF(AJ9&gt;='Parámetros'!$B$8,"Rentable",IF(AJ9&gt;='Parámetros'!$B$9,"Revisar","Baja rentabilidad")))</f>
        <v/>
      </c>
      <c r="AL9" s="13" t="inlineStr">
        <is>
          <t>Revisar IGIC, licencia insular y requisitos de comercialización turística.</t>
        </is>
      </c>
    </row>
    <row r="10" ht="30" customHeight="1">
      <c r="A10" s="2" t="n"/>
      <c r="B10" s="3" t="n"/>
      <c r="C10" s="2" t="n"/>
      <c r="D10" s="3" t="n"/>
      <c r="E10" s="2" t="n"/>
      <c r="F10" s="2" t="n"/>
      <c r="G10" s="3" t="n"/>
      <c r="H10" s="2" t="n"/>
      <c r="I10" s="48" t="n"/>
      <c r="J10" s="32" t="n"/>
      <c r="K10" s="32" t="n"/>
      <c r="L10" s="32" t="n"/>
      <c r="M10" s="33">
        <f>IF(A10="","",SUM(J10:L10))</f>
        <v/>
      </c>
      <c r="N10" s="32" t="n"/>
      <c r="O10" s="34" t="n"/>
      <c r="P10" s="35" t="n"/>
      <c r="Q10" s="9">
        <f>IF(A10="","",O10*P10)</f>
        <v/>
      </c>
      <c r="R10" s="33">
        <f>IF(A10="","",N10*Q10)</f>
        <v/>
      </c>
      <c r="S10" s="35" t="n"/>
      <c r="T10" s="33">
        <f>IF(A10="","",R10*S10)</f>
        <v/>
      </c>
      <c r="U10" s="32" t="n"/>
      <c r="V10" s="36">
        <f>IF(A10="","",ROUNDUP(Q10/4,0))</f>
        <v/>
      </c>
      <c r="W10" s="33">
        <f>IF(A10="","",U10*V10)</f>
        <v/>
      </c>
      <c r="X10" s="32" t="n"/>
      <c r="Y10" s="32" t="n"/>
      <c r="Z10" s="32" t="n"/>
      <c r="AA10" s="32" t="n"/>
      <c r="AB10" s="32" t="n"/>
      <c r="AC10" s="35" t="n"/>
      <c r="AD10" s="33">
        <f>IF(A10="","",R10*AC10)</f>
        <v/>
      </c>
      <c r="AE10" s="32" t="n"/>
      <c r="AF10" s="33">
        <f>IF(A10="","",SUM(T10,W10,X10:AB10,AD10,AE10))</f>
        <v/>
      </c>
      <c r="AG10" s="33">
        <f>IF(A10="","",R10-AF10)</f>
        <v/>
      </c>
      <c r="AH10" s="37">
        <f>IF(A10="","",IFERROR(R10/M10,0))</f>
        <v/>
      </c>
      <c r="AI10" s="37">
        <f>IF(A10="","",IFERROR(AG10/M10,0))</f>
        <v/>
      </c>
      <c r="AJ10" s="37">
        <f>IF(A10="","",IFERROR(AG10/M10,0))</f>
        <v/>
      </c>
      <c r="AK10" s="12">
        <f>IF(A10="","",IF(AJ10&gt;='Parámetros'!$B$8,"Rentable",IF(AJ10&gt;='Parámetros'!$B$9,"Revisar","Baja rentabilidad")))</f>
        <v/>
      </c>
      <c r="AL10" s="13" t="n"/>
    </row>
    <row r="11" ht="30" customHeight="1">
      <c r="A11" s="2" t="n"/>
      <c r="B11" s="3" t="n"/>
      <c r="C11" s="2" t="n"/>
      <c r="D11" s="3" t="n"/>
      <c r="E11" s="2" t="n"/>
      <c r="F11" s="2" t="n"/>
      <c r="G11" s="3" t="n"/>
      <c r="H11" s="2" t="n"/>
      <c r="I11" s="48" t="n"/>
      <c r="J11" s="32" t="n"/>
      <c r="K11" s="32" t="n"/>
      <c r="L11" s="32" t="n"/>
      <c r="M11" s="33">
        <f>IF(A11="","",SUM(J11:L11))</f>
        <v/>
      </c>
      <c r="N11" s="32" t="n"/>
      <c r="O11" s="34" t="n"/>
      <c r="P11" s="35" t="n"/>
      <c r="Q11" s="9">
        <f>IF(A11="","",O11*P11)</f>
        <v/>
      </c>
      <c r="R11" s="33">
        <f>IF(A11="","",N11*Q11)</f>
        <v/>
      </c>
      <c r="S11" s="35" t="n"/>
      <c r="T11" s="33">
        <f>IF(A11="","",R11*S11)</f>
        <v/>
      </c>
      <c r="U11" s="32" t="n"/>
      <c r="V11" s="36">
        <f>IF(A11="","",ROUNDUP(Q11/4,0))</f>
        <v/>
      </c>
      <c r="W11" s="33">
        <f>IF(A11="","",U11*V11)</f>
        <v/>
      </c>
      <c r="X11" s="32" t="n"/>
      <c r="Y11" s="32" t="n"/>
      <c r="Z11" s="32" t="n"/>
      <c r="AA11" s="32" t="n"/>
      <c r="AB11" s="32" t="n"/>
      <c r="AC11" s="35" t="n"/>
      <c r="AD11" s="33">
        <f>IF(A11="","",R11*AC11)</f>
        <v/>
      </c>
      <c r="AE11" s="32" t="n"/>
      <c r="AF11" s="33">
        <f>IF(A11="","",SUM(T11,W11,X11:AB11,AD11,AE11))</f>
        <v/>
      </c>
      <c r="AG11" s="33">
        <f>IF(A11="","",R11-AF11)</f>
        <v/>
      </c>
      <c r="AH11" s="37">
        <f>IF(A11="","",IFERROR(R11/M11,0))</f>
        <v/>
      </c>
      <c r="AI11" s="37">
        <f>IF(A11="","",IFERROR(AG11/M11,0))</f>
        <v/>
      </c>
      <c r="AJ11" s="37">
        <f>IF(A11="","",IFERROR(AG11/M11,0))</f>
        <v/>
      </c>
      <c r="AK11" s="12">
        <f>IF(A11="","",IF(AJ11&gt;='Parámetros'!$B$8,"Rentable",IF(AJ11&gt;='Parámetros'!$B$9,"Revisar","Baja rentabilidad")))</f>
        <v/>
      </c>
      <c r="AL11" s="13" t="n"/>
    </row>
    <row r="12" ht="30" customHeight="1">
      <c r="A12" s="2" t="n"/>
      <c r="B12" s="3" t="n"/>
      <c r="C12" s="2" t="n"/>
      <c r="D12" s="3" t="n"/>
      <c r="E12" s="2" t="n"/>
      <c r="F12" s="2" t="n"/>
      <c r="G12" s="3" t="n"/>
      <c r="H12" s="2" t="n"/>
      <c r="I12" s="48" t="n"/>
      <c r="J12" s="32" t="n"/>
      <c r="K12" s="32" t="n"/>
      <c r="L12" s="32" t="n"/>
      <c r="M12" s="33">
        <f>IF(A12="","",SUM(J12:L12))</f>
        <v/>
      </c>
      <c r="N12" s="32" t="n"/>
      <c r="O12" s="34" t="n"/>
      <c r="P12" s="35" t="n"/>
      <c r="Q12" s="9">
        <f>IF(A12="","",O12*P12)</f>
        <v/>
      </c>
      <c r="R12" s="33">
        <f>IF(A12="","",N12*Q12)</f>
        <v/>
      </c>
      <c r="S12" s="35" t="n"/>
      <c r="T12" s="33">
        <f>IF(A12="","",R12*S12)</f>
        <v/>
      </c>
      <c r="U12" s="32" t="n"/>
      <c r="V12" s="36">
        <f>IF(A12="","",ROUNDUP(Q12/4,0))</f>
        <v/>
      </c>
      <c r="W12" s="33">
        <f>IF(A12="","",U12*V12)</f>
        <v/>
      </c>
      <c r="X12" s="32" t="n"/>
      <c r="Y12" s="32" t="n"/>
      <c r="Z12" s="32" t="n"/>
      <c r="AA12" s="32" t="n"/>
      <c r="AB12" s="32" t="n"/>
      <c r="AC12" s="35" t="n"/>
      <c r="AD12" s="33">
        <f>IF(A12="","",R12*AC12)</f>
        <v/>
      </c>
      <c r="AE12" s="32" t="n"/>
      <c r="AF12" s="33">
        <f>IF(A12="","",SUM(T12,W12,X12:AB12,AD12,AE12))</f>
        <v/>
      </c>
      <c r="AG12" s="33">
        <f>IF(A12="","",R12-AF12)</f>
        <v/>
      </c>
      <c r="AH12" s="37">
        <f>IF(A12="","",IFERROR(R12/M12,0))</f>
        <v/>
      </c>
      <c r="AI12" s="37">
        <f>IF(A12="","",IFERROR(AG12/M12,0))</f>
        <v/>
      </c>
      <c r="AJ12" s="37">
        <f>IF(A12="","",IFERROR(AG12/M12,0))</f>
        <v/>
      </c>
      <c r="AK12" s="12">
        <f>IF(A12="","",IF(AJ12&gt;='Parámetros'!$B$8,"Rentable",IF(AJ12&gt;='Parámetros'!$B$9,"Revisar","Baja rentabilidad")))</f>
        <v/>
      </c>
      <c r="AL12" s="13" t="n"/>
    </row>
    <row r="13" ht="30" customHeight="1">
      <c r="A13" s="2" t="n"/>
      <c r="B13" s="3" t="n"/>
      <c r="C13" s="2" t="n"/>
      <c r="D13" s="3" t="n"/>
      <c r="E13" s="2" t="n"/>
      <c r="F13" s="2" t="n"/>
      <c r="G13" s="3" t="n"/>
      <c r="H13" s="2" t="n"/>
      <c r="I13" s="48" t="n"/>
      <c r="J13" s="32" t="n"/>
      <c r="K13" s="32" t="n"/>
      <c r="L13" s="32" t="n"/>
      <c r="M13" s="33">
        <f>IF(A13="","",SUM(J13:L13))</f>
        <v/>
      </c>
      <c r="N13" s="32" t="n"/>
      <c r="O13" s="34" t="n"/>
      <c r="P13" s="35" t="n"/>
      <c r="Q13" s="9">
        <f>IF(A13="","",O13*P13)</f>
        <v/>
      </c>
      <c r="R13" s="33">
        <f>IF(A13="","",N13*Q13)</f>
        <v/>
      </c>
      <c r="S13" s="35" t="n"/>
      <c r="T13" s="33">
        <f>IF(A13="","",R13*S13)</f>
        <v/>
      </c>
      <c r="U13" s="32" t="n"/>
      <c r="V13" s="36">
        <f>IF(A13="","",ROUNDUP(Q13/4,0))</f>
        <v/>
      </c>
      <c r="W13" s="33">
        <f>IF(A13="","",U13*V13)</f>
        <v/>
      </c>
      <c r="X13" s="32" t="n"/>
      <c r="Y13" s="32" t="n"/>
      <c r="Z13" s="32" t="n"/>
      <c r="AA13" s="32" t="n"/>
      <c r="AB13" s="32" t="n"/>
      <c r="AC13" s="35" t="n"/>
      <c r="AD13" s="33">
        <f>IF(A13="","",R13*AC13)</f>
        <v/>
      </c>
      <c r="AE13" s="32" t="n"/>
      <c r="AF13" s="33">
        <f>IF(A13="","",SUM(T13,W13,X13:AB13,AD13,AE13))</f>
        <v/>
      </c>
      <c r="AG13" s="33">
        <f>IF(A13="","",R13-AF13)</f>
        <v/>
      </c>
      <c r="AH13" s="37">
        <f>IF(A13="","",IFERROR(R13/M13,0))</f>
        <v/>
      </c>
      <c r="AI13" s="37">
        <f>IF(A13="","",IFERROR(AG13/M13,0))</f>
        <v/>
      </c>
      <c r="AJ13" s="37">
        <f>IF(A13="","",IFERROR(AG13/M13,0))</f>
        <v/>
      </c>
      <c r="AK13" s="12">
        <f>IF(A13="","",IF(AJ13&gt;='Parámetros'!$B$8,"Rentable",IF(AJ13&gt;='Parámetros'!$B$9,"Revisar","Baja rentabilidad")))</f>
        <v/>
      </c>
      <c r="AL13" s="13" t="n"/>
    </row>
    <row r="14" ht="30" customHeight="1">
      <c r="A14" s="2" t="n"/>
      <c r="B14" s="3" t="n"/>
      <c r="C14" s="2" t="n"/>
      <c r="D14" s="3" t="n"/>
      <c r="E14" s="2" t="n"/>
      <c r="F14" s="2" t="n"/>
      <c r="G14" s="3" t="n"/>
      <c r="H14" s="2" t="n"/>
      <c r="I14" s="48" t="n"/>
      <c r="J14" s="32" t="n"/>
      <c r="K14" s="32" t="n"/>
      <c r="L14" s="32" t="n"/>
      <c r="M14" s="33">
        <f>IF(A14="","",SUM(J14:L14))</f>
        <v/>
      </c>
      <c r="N14" s="32" t="n"/>
      <c r="O14" s="34" t="n"/>
      <c r="P14" s="35" t="n"/>
      <c r="Q14" s="9">
        <f>IF(A14="","",O14*P14)</f>
        <v/>
      </c>
      <c r="R14" s="33">
        <f>IF(A14="","",N14*Q14)</f>
        <v/>
      </c>
      <c r="S14" s="35" t="n"/>
      <c r="T14" s="33">
        <f>IF(A14="","",R14*S14)</f>
        <v/>
      </c>
      <c r="U14" s="32" t="n"/>
      <c r="V14" s="36">
        <f>IF(A14="","",ROUNDUP(Q14/4,0))</f>
        <v/>
      </c>
      <c r="W14" s="33">
        <f>IF(A14="","",U14*V14)</f>
        <v/>
      </c>
      <c r="X14" s="32" t="n"/>
      <c r="Y14" s="32" t="n"/>
      <c r="Z14" s="32" t="n"/>
      <c r="AA14" s="32" t="n"/>
      <c r="AB14" s="32" t="n"/>
      <c r="AC14" s="35" t="n"/>
      <c r="AD14" s="33">
        <f>IF(A14="","",R14*AC14)</f>
        <v/>
      </c>
      <c r="AE14" s="32" t="n"/>
      <c r="AF14" s="33">
        <f>IF(A14="","",SUM(T14,W14,X14:AB14,AD14,AE14))</f>
        <v/>
      </c>
      <c r="AG14" s="33">
        <f>IF(A14="","",R14-AF14)</f>
        <v/>
      </c>
      <c r="AH14" s="37">
        <f>IF(A14="","",IFERROR(R14/M14,0))</f>
        <v/>
      </c>
      <c r="AI14" s="37">
        <f>IF(A14="","",IFERROR(AG14/M14,0))</f>
        <v/>
      </c>
      <c r="AJ14" s="37">
        <f>IF(A14="","",IFERROR(AG14/M14,0))</f>
        <v/>
      </c>
      <c r="AK14" s="12">
        <f>IF(A14="","",IF(AJ14&gt;='Parámetros'!$B$8,"Rentable",IF(AJ14&gt;='Parámetros'!$B$9,"Revisar","Baja rentabilidad")))</f>
        <v/>
      </c>
      <c r="AL14" s="13" t="n"/>
    </row>
    <row r="15" ht="30" customHeight="1">
      <c r="A15" s="2" t="n"/>
      <c r="B15" s="3" t="n"/>
      <c r="C15" s="2" t="n"/>
      <c r="D15" s="3" t="n"/>
      <c r="E15" s="2" t="n"/>
      <c r="F15" s="2" t="n"/>
      <c r="G15" s="3" t="n"/>
      <c r="H15" s="2" t="n"/>
      <c r="I15" s="48" t="n"/>
      <c r="J15" s="32" t="n"/>
      <c r="K15" s="32" t="n"/>
      <c r="L15" s="32" t="n"/>
      <c r="M15" s="33">
        <f>IF(A15="","",SUM(J15:L15))</f>
        <v/>
      </c>
      <c r="N15" s="32" t="n"/>
      <c r="O15" s="34" t="n"/>
      <c r="P15" s="35" t="n"/>
      <c r="Q15" s="9">
        <f>IF(A15="","",O15*P15)</f>
        <v/>
      </c>
      <c r="R15" s="33">
        <f>IF(A15="","",N15*Q15)</f>
        <v/>
      </c>
      <c r="S15" s="35" t="n"/>
      <c r="T15" s="33">
        <f>IF(A15="","",R15*S15)</f>
        <v/>
      </c>
      <c r="U15" s="32" t="n"/>
      <c r="V15" s="36">
        <f>IF(A15="","",ROUNDUP(Q15/4,0))</f>
        <v/>
      </c>
      <c r="W15" s="33">
        <f>IF(A15="","",U15*V15)</f>
        <v/>
      </c>
      <c r="X15" s="32" t="n"/>
      <c r="Y15" s="32" t="n"/>
      <c r="Z15" s="32" t="n"/>
      <c r="AA15" s="32" t="n"/>
      <c r="AB15" s="32" t="n"/>
      <c r="AC15" s="35" t="n"/>
      <c r="AD15" s="33">
        <f>IF(A15="","",R15*AC15)</f>
        <v/>
      </c>
      <c r="AE15" s="32" t="n"/>
      <c r="AF15" s="33">
        <f>IF(A15="","",SUM(T15,W15,X15:AB15,AD15,AE15))</f>
        <v/>
      </c>
      <c r="AG15" s="33">
        <f>IF(A15="","",R15-AF15)</f>
        <v/>
      </c>
      <c r="AH15" s="37">
        <f>IF(A15="","",IFERROR(R15/M15,0))</f>
        <v/>
      </c>
      <c r="AI15" s="37">
        <f>IF(A15="","",IFERROR(AG15/M15,0))</f>
        <v/>
      </c>
      <c r="AJ15" s="37">
        <f>IF(A15="","",IFERROR(AG15/M15,0))</f>
        <v/>
      </c>
      <c r="AK15" s="12">
        <f>IF(A15="","",IF(AJ15&gt;='Parámetros'!$B$8,"Rentable",IF(AJ15&gt;='Parámetros'!$B$9,"Revisar","Baja rentabilidad")))</f>
        <v/>
      </c>
      <c r="AL15" s="13" t="n"/>
    </row>
    <row r="16" ht="30" customHeight="1">
      <c r="A16" s="2" t="n"/>
      <c r="B16" s="3" t="n"/>
      <c r="C16" s="2" t="n"/>
      <c r="D16" s="3" t="n"/>
      <c r="E16" s="2" t="n"/>
      <c r="F16" s="2" t="n"/>
      <c r="G16" s="3" t="n"/>
      <c r="H16" s="2" t="n"/>
      <c r="I16" s="48" t="n"/>
      <c r="J16" s="32" t="n"/>
      <c r="K16" s="32" t="n"/>
      <c r="L16" s="32" t="n"/>
      <c r="M16" s="33">
        <f>IF(A16="","",SUM(J16:L16))</f>
        <v/>
      </c>
      <c r="N16" s="32" t="n"/>
      <c r="O16" s="34" t="n"/>
      <c r="P16" s="35" t="n"/>
      <c r="Q16" s="9">
        <f>IF(A16="","",O16*P16)</f>
        <v/>
      </c>
      <c r="R16" s="33">
        <f>IF(A16="","",N16*Q16)</f>
        <v/>
      </c>
      <c r="S16" s="35" t="n"/>
      <c r="T16" s="33">
        <f>IF(A16="","",R16*S16)</f>
        <v/>
      </c>
      <c r="U16" s="32" t="n"/>
      <c r="V16" s="36">
        <f>IF(A16="","",ROUNDUP(Q16/4,0))</f>
        <v/>
      </c>
      <c r="W16" s="33">
        <f>IF(A16="","",U16*V16)</f>
        <v/>
      </c>
      <c r="X16" s="32" t="n"/>
      <c r="Y16" s="32" t="n"/>
      <c r="Z16" s="32" t="n"/>
      <c r="AA16" s="32" t="n"/>
      <c r="AB16" s="32" t="n"/>
      <c r="AC16" s="35" t="n"/>
      <c r="AD16" s="33">
        <f>IF(A16="","",R16*AC16)</f>
        <v/>
      </c>
      <c r="AE16" s="32" t="n"/>
      <c r="AF16" s="33">
        <f>IF(A16="","",SUM(T16,W16,X16:AB16,AD16,AE16))</f>
        <v/>
      </c>
      <c r="AG16" s="33">
        <f>IF(A16="","",R16-AF16)</f>
        <v/>
      </c>
      <c r="AH16" s="37">
        <f>IF(A16="","",IFERROR(R16/M16,0))</f>
        <v/>
      </c>
      <c r="AI16" s="37">
        <f>IF(A16="","",IFERROR(AG16/M16,0))</f>
        <v/>
      </c>
      <c r="AJ16" s="37">
        <f>IF(A16="","",IFERROR(AG16/M16,0))</f>
        <v/>
      </c>
      <c r="AK16" s="12">
        <f>IF(A16="","",IF(AJ16&gt;='Parámetros'!$B$8,"Rentable",IF(AJ16&gt;='Parámetros'!$B$9,"Revisar","Baja rentabilidad")))</f>
        <v/>
      </c>
      <c r="AL16" s="13" t="n"/>
    </row>
    <row r="17" ht="30" customHeight="1">
      <c r="A17" s="2" t="n"/>
      <c r="B17" s="3" t="n"/>
      <c r="C17" s="2" t="n"/>
      <c r="D17" s="3" t="n"/>
      <c r="E17" s="2" t="n"/>
      <c r="F17" s="2" t="n"/>
      <c r="G17" s="3" t="n"/>
      <c r="H17" s="2" t="n"/>
      <c r="I17" s="48" t="n"/>
      <c r="J17" s="32" t="n"/>
      <c r="K17" s="32" t="n"/>
      <c r="L17" s="32" t="n"/>
      <c r="M17" s="33">
        <f>IF(A17="","",SUM(J17:L17))</f>
        <v/>
      </c>
      <c r="N17" s="32" t="n"/>
      <c r="O17" s="34" t="n"/>
      <c r="P17" s="35" t="n"/>
      <c r="Q17" s="9">
        <f>IF(A17="","",O17*P17)</f>
        <v/>
      </c>
      <c r="R17" s="33">
        <f>IF(A17="","",N17*Q17)</f>
        <v/>
      </c>
      <c r="S17" s="35" t="n"/>
      <c r="T17" s="33">
        <f>IF(A17="","",R17*S17)</f>
        <v/>
      </c>
      <c r="U17" s="32" t="n"/>
      <c r="V17" s="36">
        <f>IF(A17="","",ROUNDUP(Q17/4,0))</f>
        <v/>
      </c>
      <c r="W17" s="33">
        <f>IF(A17="","",U17*V17)</f>
        <v/>
      </c>
      <c r="X17" s="32" t="n"/>
      <c r="Y17" s="32" t="n"/>
      <c r="Z17" s="32" t="n"/>
      <c r="AA17" s="32" t="n"/>
      <c r="AB17" s="32" t="n"/>
      <c r="AC17" s="35" t="n"/>
      <c r="AD17" s="33">
        <f>IF(A17="","",R17*AC17)</f>
        <v/>
      </c>
      <c r="AE17" s="32" t="n"/>
      <c r="AF17" s="33">
        <f>IF(A17="","",SUM(T17,W17,X17:AB17,AD17,AE17))</f>
        <v/>
      </c>
      <c r="AG17" s="33">
        <f>IF(A17="","",R17-AF17)</f>
        <v/>
      </c>
      <c r="AH17" s="37">
        <f>IF(A17="","",IFERROR(R17/M17,0))</f>
        <v/>
      </c>
      <c r="AI17" s="37">
        <f>IF(A17="","",IFERROR(AG17/M17,0))</f>
        <v/>
      </c>
      <c r="AJ17" s="37">
        <f>IF(A17="","",IFERROR(AG17/M17,0))</f>
        <v/>
      </c>
      <c r="AK17" s="12">
        <f>IF(A17="","",IF(AJ17&gt;='Parámetros'!$B$8,"Rentable",IF(AJ17&gt;='Parámetros'!$B$9,"Revisar","Baja rentabilidad")))</f>
        <v/>
      </c>
      <c r="AL17" s="13" t="n"/>
    </row>
    <row r="18" ht="30" customHeight="1">
      <c r="A18" s="2" t="n"/>
      <c r="B18" s="3" t="n"/>
      <c r="C18" s="2" t="n"/>
      <c r="D18" s="3" t="n"/>
      <c r="E18" s="2" t="n"/>
      <c r="F18" s="2" t="n"/>
      <c r="G18" s="3" t="n"/>
      <c r="H18" s="2" t="n"/>
      <c r="I18" s="48" t="n"/>
      <c r="J18" s="32" t="n"/>
      <c r="K18" s="32" t="n"/>
      <c r="L18" s="32" t="n"/>
      <c r="M18" s="33">
        <f>IF(A18="","",SUM(J18:L18))</f>
        <v/>
      </c>
      <c r="N18" s="32" t="n"/>
      <c r="O18" s="34" t="n"/>
      <c r="P18" s="35" t="n"/>
      <c r="Q18" s="9">
        <f>IF(A18="","",O18*P18)</f>
        <v/>
      </c>
      <c r="R18" s="33">
        <f>IF(A18="","",N18*Q18)</f>
        <v/>
      </c>
      <c r="S18" s="35" t="n"/>
      <c r="T18" s="33">
        <f>IF(A18="","",R18*S18)</f>
        <v/>
      </c>
      <c r="U18" s="32" t="n"/>
      <c r="V18" s="36">
        <f>IF(A18="","",ROUNDUP(Q18/4,0))</f>
        <v/>
      </c>
      <c r="W18" s="33">
        <f>IF(A18="","",U18*V18)</f>
        <v/>
      </c>
      <c r="X18" s="32" t="n"/>
      <c r="Y18" s="32" t="n"/>
      <c r="Z18" s="32" t="n"/>
      <c r="AA18" s="32" t="n"/>
      <c r="AB18" s="32" t="n"/>
      <c r="AC18" s="35" t="n"/>
      <c r="AD18" s="33">
        <f>IF(A18="","",R18*AC18)</f>
        <v/>
      </c>
      <c r="AE18" s="32" t="n"/>
      <c r="AF18" s="33">
        <f>IF(A18="","",SUM(T18,W18,X18:AB18,AD18,AE18))</f>
        <v/>
      </c>
      <c r="AG18" s="33">
        <f>IF(A18="","",R18-AF18)</f>
        <v/>
      </c>
      <c r="AH18" s="37">
        <f>IF(A18="","",IFERROR(R18/M18,0))</f>
        <v/>
      </c>
      <c r="AI18" s="37">
        <f>IF(A18="","",IFERROR(AG18/M18,0))</f>
        <v/>
      </c>
      <c r="AJ18" s="37">
        <f>IF(A18="","",IFERROR(AG18/M18,0))</f>
        <v/>
      </c>
      <c r="AK18" s="12">
        <f>IF(A18="","",IF(AJ18&gt;='Parámetros'!$B$8,"Rentable",IF(AJ18&gt;='Parámetros'!$B$9,"Revisar","Baja rentabilidad")))</f>
        <v/>
      </c>
      <c r="AL18" s="13" t="n"/>
    </row>
    <row r="19" ht="30" customHeight="1">
      <c r="A19" s="2" t="n"/>
      <c r="B19" s="3" t="n"/>
      <c r="C19" s="2" t="n"/>
      <c r="D19" s="3" t="n"/>
      <c r="E19" s="2" t="n"/>
      <c r="F19" s="2" t="n"/>
      <c r="G19" s="3" t="n"/>
      <c r="H19" s="2" t="n"/>
      <c r="I19" s="48" t="n"/>
      <c r="J19" s="32" t="n"/>
      <c r="K19" s="32" t="n"/>
      <c r="L19" s="32" t="n"/>
      <c r="M19" s="33">
        <f>IF(A19="","",SUM(J19:L19))</f>
        <v/>
      </c>
      <c r="N19" s="32" t="n"/>
      <c r="O19" s="34" t="n"/>
      <c r="P19" s="35" t="n"/>
      <c r="Q19" s="9">
        <f>IF(A19="","",O19*P19)</f>
        <v/>
      </c>
      <c r="R19" s="33">
        <f>IF(A19="","",N19*Q19)</f>
        <v/>
      </c>
      <c r="S19" s="35" t="n"/>
      <c r="T19" s="33">
        <f>IF(A19="","",R19*S19)</f>
        <v/>
      </c>
      <c r="U19" s="32" t="n"/>
      <c r="V19" s="36">
        <f>IF(A19="","",ROUNDUP(Q19/4,0))</f>
        <v/>
      </c>
      <c r="W19" s="33">
        <f>IF(A19="","",U19*V19)</f>
        <v/>
      </c>
      <c r="X19" s="32" t="n"/>
      <c r="Y19" s="32" t="n"/>
      <c r="Z19" s="32" t="n"/>
      <c r="AA19" s="32" t="n"/>
      <c r="AB19" s="32" t="n"/>
      <c r="AC19" s="35" t="n"/>
      <c r="AD19" s="33">
        <f>IF(A19="","",R19*AC19)</f>
        <v/>
      </c>
      <c r="AE19" s="32" t="n"/>
      <c r="AF19" s="33">
        <f>IF(A19="","",SUM(T19,W19,X19:AB19,AD19,AE19))</f>
        <v/>
      </c>
      <c r="AG19" s="33">
        <f>IF(A19="","",R19-AF19)</f>
        <v/>
      </c>
      <c r="AH19" s="37">
        <f>IF(A19="","",IFERROR(R19/M19,0))</f>
        <v/>
      </c>
      <c r="AI19" s="37">
        <f>IF(A19="","",IFERROR(AG19/M19,0))</f>
        <v/>
      </c>
      <c r="AJ19" s="37">
        <f>IF(A19="","",IFERROR(AG19/M19,0))</f>
        <v/>
      </c>
      <c r="AK19" s="12">
        <f>IF(A19="","",IF(AJ19&gt;='Parámetros'!$B$8,"Rentable",IF(AJ19&gt;='Parámetros'!$B$9,"Revisar","Baja rentabilidad")))</f>
        <v/>
      </c>
      <c r="AL19" s="13" t="n"/>
    </row>
    <row r="20" ht="30" customHeight="1">
      <c r="A20" s="2" t="n"/>
      <c r="B20" s="3" t="n"/>
      <c r="C20" s="2" t="n"/>
      <c r="D20" s="3" t="n"/>
      <c r="E20" s="2" t="n"/>
      <c r="F20" s="2" t="n"/>
      <c r="G20" s="3" t="n"/>
      <c r="H20" s="2" t="n"/>
      <c r="I20" s="48" t="n"/>
      <c r="J20" s="32" t="n"/>
      <c r="K20" s="32" t="n"/>
      <c r="L20" s="32" t="n"/>
      <c r="M20" s="33">
        <f>IF(A20="","",SUM(J20:L20))</f>
        <v/>
      </c>
      <c r="N20" s="32" t="n"/>
      <c r="O20" s="34" t="n"/>
      <c r="P20" s="35" t="n"/>
      <c r="Q20" s="9">
        <f>IF(A20="","",O20*P20)</f>
        <v/>
      </c>
      <c r="R20" s="33">
        <f>IF(A20="","",N20*Q20)</f>
        <v/>
      </c>
      <c r="S20" s="35" t="n"/>
      <c r="T20" s="33">
        <f>IF(A20="","",R20*S20)</f>
        <v/>
      </c>
      <c r="U20" s="32" t="n"/>
      <c r="V20" s="36">
        <f>IF(A20="","",ROUNDUP(Q20/4,0))</f>
        <v/>
      </c>
      <c r="W20" s="33">
        <f>IF(A20="","",U20*V20)</f>
        <v/>
      </c>
      <c r="X20" s="32" t="n"/>
      <c r="Y20" s="32" t="n"/>
      <c r="Z20" s="32" t="n"/>
      <c r="AA20" s="32" t="n"/>
      <c r="AB20" s="32" t="n"/>
      <c r="AC20" s="35" t="n"/>
      <c r="AD20" s="33">
        <f>IF(A20="","",R20*AC20)</f>
        <v/>
      </c>
      <c r="AE20" s="32" t="n"/>
      <c r="AF20" s="33">
        <f>IF(A20="","",SUM(T20,W20,X20:AB20,AD20,AE20))</f>
        <v/>
      </c>
      <c r="AG20" s="33">
        <f>IF(A20="","",R20-AF20)</f>
        <v/>
      </c>
      <c r="AH20" s="37">
        <f>IF(A20="","",IFERROR(R20/M20,0))</f>
        <v/>
      </c>
      <c r="AI20" s="37">
        <f>IF(A20="","",IFERROR(AG20/M20,0))</f>
        <v/>
      </c>
      <c r="AJ20" s="37">
        <f>IF(A20="","",IFERROR(AG20/M20,0))</f>
        <v/>
      </c>
      <c r="AK20" s="12">
        <f>IF(A20="","",IF(AJ20&gt;='Parámetros'!$B$8,"Rentable",IF(AJ20&gt;='Parámetros'!$B$9,"Revisar","Baja rentabilidad")))</f>
        <v/>
      </c>
      <c r="AL20" s="13" t="n"/>
    </row>
    <row r="21" ht="30" customHeight="1">
      <c r="A21" s="2" t="n"/>
      <c r="B21" s="3" t="n"/>
      <c r="C21" s="2" t="n"/>
      <c r="D21" s="3" t="n"/>
      <c r="E21" s="2" t="n"/>
      <c r="F21" s="2" t="n"/>
      <c r="G21" s="3" t="n"/>
      <c r="H21" s="2" t="n"/>
      <c r="I21" s="48" t="n"/>
      <c r="J21" s="32" t="n"/>
      <c r="K21" s="32" t="n"/>
      <c r="L21" s="32" t="n"/>
      <c r="M21" s="33">
        <f>IF(A21="","",SUM(J21:L21))</f>
        <v/>
      </c>
      <c r="N21" s="32" t="n"/>
      <c r="O21" s="34" t="n"/>
      <c r="P21" s="35" t="n"/>
      <c r="Q21" s="9">
        <f>IF(A21="","",O21*P21)</f>
        <v/>
      </c>
      <c r="R21" s="33">
        <f>IF(A21="","",N21*Q21)</f>
        <v/>
      </c>
      <c r="S21" s="35" t="n"/>
      <c r="T21" s="33">
        <f>IF(A21="","",R21*S21)</f>
        <v/>
      </c>
      <c r="U21" s="32" t="n"/>
      <c r="V21" s="36">
        <f>IF(A21="","",ROUNDUP(Q21/4,0))</f>
        <v/>
      </c>
      <c r="W21" s="33">
        <f>IF(A21="","",U21*V21)</f>
        <v/>
      </c>
      <c r="X21" s="32" t="n"/>
      <c r="Y21" s="32" t="n"/>
      <c r="Z21" s="32" t="n"/>
      <c r="AA21" s="32" t="n"/>
      <c r="AB21" s="32" t="n"/>
      <c r="AC21" s="35" t="n"/>
      <c r="AD21" s="33">
        <f>IF(A21="","",R21*AC21)</f>
        <v/>
      </c>
      <c r="AE21" s="32" t="n"/>
      <c r="AF21" s="33">
        <f>IF(A21="","",SUM(T21,W21,X21:AB21,AD21,AE21))</f>
        <v/>
      </c>
      <c r="AG21" s="33">
        <f>IF(A21="","",R21-AF21)</f>
        <v/>
      </c>
      <c r="AH21" s="37">
        <f>IF(A21="","",IFERROR(R21/M21,0))</f>
        <v/>
      </c>
      <c r="AI21" s="37">
        <f>IF(A21="","",IFERROR(AG21/M21,0))</f>
        <v/>
      </c>
      <c r="AJ21" s="37">
        <f>IF(A21="","",IFERROR(AG21/M21,0))</f>
        <v/>
      </c>
      <c r="AK21" s="12">
        <f>IF(A21="","",IF(AJ21&gt;='Parámetros'!$B$8,"Rentable",IF(AJ21&gt;='Parámetros'!$B$9,"Revisar","Baja rentabilidad")))</f>
        <v/>
      </c>
      <c r="AL21" s="13" t="n"/>
    </row>
    <row r="22" ht="30" customHeight="1">
      <c r="A22" s="2" t="n"/>
      <c r="B22" s="3" t="n"/>
      <c r="C22" s="2" t="n"/>
      <c r="D22" s="3" t="n"/>
      <c r="E22" s="2" t="n"/>
      <c r="F22" s="2" t="n"/>
      <c r="G22" s="3" t="n"/>
      <c r="H22" s="2" t="n"/>
      <c r="I22" s="48" t="n"/>
      <c r="J22" s="32" t="n"/>
      <c r="K22" s="32" t="n"/>
      <c r="L22" s="32" t="n"/>
      <c r="M22" s="33">
        <f>IF(A22="","",SUM(J22:L22))</f>
        <v/>
      </c>
      <c r="N22" s="32" t="n"/>
      <c r="O22" s="34" t="n"/>
      <c r="P22" s="35" t="n"/>
      <c r="Q22" s="9">
        <f>IF(A22="","",O22*P22)</f>
        <v/>
      </c>
      <c r="R22" s="33">
        <f>IF(A22="","",N22*Q22)</f>
        <v/>
      </c>
      <c r="S22" s="35" t="n"/>
      <c r="T22" s="33">
        <f>IF(A22="","",R22*S22)</f>
        <v/>
      </c>
      <c r="U22" s="32" t="n"/>
      <c r="V22" s="36">
        <f>IF(A22="","",ROUNDUP(Q22/4,0))</f>
        <v/>
      </c>
      <c r="W22" s="33">
        <f>IF(A22="","",U22*V22)</f>
        <v/>
      </c>
      <c r="X22" s="32" t="n"/>
      <c r="Y22" s="32" t="n"/>
      <c r="Z22" s="32" t="n"/>
      <c r="AA22" s="32" t="n"/>
      <c r="AB22" s="32" t="n"/>
      <c r="AC22" s="35" t="n"/>
      <c r="AD22" s="33">
        <f>IF(A22="","",R22*AC22)</f>
        <v/>
      </c>
      <c r="AE22" s="32" t="n"/>
      <c r="AF22" s="33">
        <f>IF(A22="","",SUM(T22,W22,X22:AB22,AD22,AE22))</f>
        <v/>
      </c>
      <c r="AG22" s="33">
        <f>IF(A22="","",R22-AF22)</f>
        <v/>
      </c>
      <c r="AH22" s="37">
        <f>IF(A22="","",IFERROR(R22/M22,0))</f>
        <v/>
      </c>
      <c r="AI22" s="37">
        <f>IF(A22="","",IFERROR(AG22/M22,0))</f>
        <v/>
      </c>
      <c r="AJ22" s="37">
        <f>IF(A22="","",IFERROR(AG22/M22,0))</f>
        <v/>
      </c>
      <c r="AK22" s="12">
        <f>IF(A22="","",IF(AJ22&gt;='Parámetros'!$B$8,"Rentable",IF(AJ22&gt;='Parámetros'!$B$9,"Revisar","Baja rentabilidad")))</f>
        <v/>
      </c>
      <c r="AL22" s="13" t="n"/>
    </row>
    <row r="23" ht="30" customHeight="1">
      <c r="A23" s="2" t="n"/>
      <c r="B23" s="3" t="n"/>
      <c r="C23" s="2" t="n"/>
      <c r="D23" s="3" t="n"/>
      <c r="E23" s="2" t="n"/>
      <c r="F23" s="2" t="n"/>
      <c r="G23" s="3" t="n"/>
      <c r="H23" s="2" t="n"/>
      <c r="I23" s="48" t="n"/>
      <c r="J23" s="32" t="n"/>
      <c r="K23" s="32" t="n"/>
      <c r="L23" s="32" t="n"/>
      <c r="M23" s="33">
        <f>IF(A23="","",SUM(J23:L23))</f>
        <v/>
      </c>
      <c r="N23" s="32" t="n"/>
      <c r="O23" s="34" t="n"/>
      <c r="P23" s="35" t="n"/>
      <c r="Q23" s="9">
        <f>IF(A23="","",O23*P23)</f>
        <v/>
      </c>
      <c r="R23" s="33">
        <f>IF(A23="","",N23*Q23)</f>
        <v/>
      </c>
      <c r="S23" s="35" t="n"/>
      <c r="T23" s="33">
        <f>IF(A23="","",R23*S23)</f>
        <v/>
      </c>
      <c r="U23" s="32" t="n"/>
      <c r="V23" s="36">
        <f>IF(A23="","",ROUNDUP(Q23/4,0))</f>
        <v/>
      </c>
      <c r="W23" s="33">
        <f>IF(A23="","",U23*V23)</f>
        <v/>
      </c>
      <c r="X23" s="32" t="n"/>
      <c r="Y23" s="32" t="n"/>
      <c r="Z23" s="32" t="n"/>
      <c r="AA23" s="32" t="n"/>
      <c r="AB23" s="32" t="n"/>
      <c r="AC23" s="35" t="n"/>
      <c r="AD23" s="33">
        <f>IF(A23="","",R23*AC23)</f>
        <v/>
      </c>
      <c r="AE23" s="32" t="n"/>
      <c r="AF23" s="33">
        <f>IF(A23="","",SUM(T23,W23,X23:AB23,AD23,AE23))</f>
        <v/>
      </c>
      <c r="AG23" s="33">
        <f>IF(A23="","",R23-AF23)</f>
        <v/>
      </c>
      <c r="AH23" s="37">
        <f>IF(A23="","",IFERROR(R23/M23,0))</f>
        <v/>
      </c>
      <c r="AI23" s="37">
        <f>IF(A23="","",IFERROR(AG23/M23,0))</f>
        <v/>
      </c>
      <c r="AJ23" s="37">
        <f>IF(A23="","",IFERROR(AG23/M23,0))</f>
        <v/>
      </c>
      <c r="AK23" s="12">
        <f>IF(A23="","",IF(AJ23&gt;='Parámetros'!$B$8,"Rentable",IF(AJ23&gt;='Parámetros'!$B$9,"Revisar","Baja rentabilidad")))</f>
        <v/>
      </c>
      <c r="AL23" s="13" t="n"/>
    </row>
    <row r="24" ht="30" customHeight="1">
      <c r="A24" s="2" t="n"/>
      <c r="B24" s="3" t="n"/>
      <c r="C24" s="2" t="n"/>
      <c r="D24" s="3" t="n"/>
      <c r="E24" s="2" t="n"/>
      <c r="F24" s="2" t="n"/>
      <c r="G24" s="3" t="n"/>
      <c r="H24" s="2" t="n"/>
      <c r="I24" s="48" t="n"/>
      <c r="J24" s="32" t="n"/>
      <c r="K24" s="32" t="n"/>
      <c r="L24" s="32" t="n"/>
      <c r="M24" s="33">
        <f>IF(A24="","",SUM(J24:L24))</f>
        <v/>
      </c>
      <c r="N24" s="32" t="n"/>
      <c r="O24" s="34" t="n"/>
      <c r="P24" s="35" t="n"/>
      <c r="Q24" s="9">
        <f>IF(A24="","",O24*P24)</f>
        <v/>
      </c>
      <c r="R24" s="33">
        <f>IF(A24="","",N24*Q24)</f>
        <v/>
      </c>
      <c r="S24" s="35" t="n"/>
      <c r="T24" s="33">
        <f>IF(A24="","",R24*S24)</f>
        <v/>
      </c>
      <c r="U24" s="32" t="n"/>
      <c r="V24" s="36">
        <f>IF(A24="","",ROUNDUP(Q24/4,0))</f>
        <v/>
      </c>
      <c r="W24" s="33">
        <f>IF(A24="","",U24*V24)</f>
        <v/>
      </c>
      <c r="X24" s="32" t="n"/>
      <c r="Y24" s="32" t="n"/>
      <c r="Z24" s="32" t="n"/>
      <c r="AA24" s="32" t="n"/>
      <c r="AB24" s="32" t="n"/>
      <c r="AC24" s="35" t="n"/>
      <c r="AD24" s="33">
        <f>IF(A24="","",R24*AC24)</f>
        <v/>
      </c>
      <c r="AE24" s="32" t="n"/>
      <c r="AF24" s="33">
        <f>IF(A24="","",SUM(T24,W24,X24:AB24,AD24,AE24))</f>
        <v/>
      </c>
      <c r="AG24" s="33">
        <f>IF(A24="","",R24-AF24)</f>
        <v/>
      </c>
      <c r="AH24" s="37">
        <f>IF(A24="","",IFERROR(R24/M24,0))</f>
        <v/>
      </c>
      <c r="AI24" s="37">
        <f>IF(A24="","",IFERROR(AG24/M24,0))</f>
        <v/>
      </c>
      <c r="AJ24" s="37">
        <f>IF(A24="","",IFERROR(AG24/M24,0))</f>
        <v/>
      </c>
      <c r="AK24" s="12">
        <f>IF(A24="","",IF(AJ24&gt;='Parámetros'!$B$8,"Rentable",IF(AJ24&gt;='Parámetros'!$B$9,"Revisar","Baja rentabilidad")))</f>
        <v/>
      </c>
      <c r="AL24" s="13" t="n"/>
    </row>
    <row r="25" ht="30" customHeight="1">
      <c r="A25" s="2" t="n"/>
      <c r="B25" s="3" t="n"/>
      <c r="C25" s="2" t="n"/>
      <c r="D25" s="3" t="n"/>
      <c r="E25" s="2" t="n"/>
      <c r="F25" s="2" t="n"/>
      <c r="G25" s="3" t="n"/>
      <c r="H25" s="2" t="n"/>
      <c r="I25" s="48" t="n"/>
      <c r="J25" s="32" t="n"/>
      <c r="K25" s="32" t="n"/>
      <c r="L25" s="32" t="n"/>
      <c r="M25" s="33">
        <f>IF(A25="","",SUM(J25:L25))</f>
        <v/>
      </c>
      <c r="N25" s="32" t="n"/>
      <c r="O25" s="34" t="n"/>
      <c r="P25" s="35" t="n"/>
      <c r="Q25" s="9">
        <f>IF(A25="","",O25*P25)</f>
        <v/>
      </c>
      <c r="R25" s="33">
        <f>IF(A25="","",N25*Q25)</f>
        <v/>
      </c>
      <c r="S25" s="35" t="n"/>
      <c r="T25" s="33">
        <f>IF(A25="","",R25*S25)</f>
        <v/>
      </c>
      <c r="U25" s="32" t="n"/>
      <c r="V25" s="36">
        <f>IF(A25="","",ROUNDUP(Q25/4,0))</f>
        <v/>
      </c>
      <c r="W25" s="33">
        <f>IF(A25="","",U25*V25)</f>
        <v/>
      </c>
      <c r="X25" s="32" t="n"/>
      <c r="Y25" s="32" t="n"/>
      <c r="Z25" s="32" t="n"/>
      <c r="AA25" s="32" t="n"/>
      <c r="AB25" s="32" t="n"/>
      <c r="AC25" s="35" t="n"/>
      <c r="AD25" s="33">
        <f>IF(A25="","",R25*AC25)</f>
        <v/>
      </c>
      <c r="AE25" s="32" t="n"/>
      <c r="AF25" s="33">
        <f>IF(A25="","",SUM(T25,W25,X25:AB25,AD25,AE25))</f>
        <v/>
      </c>
      <c r="AG25" s="33">
        <f>IF(A25="","",R25-AF25)</f>
        <v/>
      </c>
      <c r="AH25" s="37">
        <f>IF(A25="","",IFERROR(R25/M25,0))</f>
        <v/>
      </c>
      <c r="AI25" s="37">
        <f>IF(A25="","",IFERROR(AG25/M25,0))</f>
        <v/>
      </c>
      <c r="AJ25" s="37">
        <f>IF(A25="","",IFERROR(AG25/M25,0))</f>
        <v/>
      </c>
      <c r="AK25" s="12">
        <f>IF(A25="","",IF(AJ25&gt;='Parámetros'!$B$8,"Rentable",IF(AJ25&gt;='Parámetros'!$B$9,"Revisar","Baja rentabilidad")))</f>
        <v/>
      </c>
      <c r="AL25" s="13" t="n"/>
    </row>
    <row r="26" ht="30" customHeight="1">
      <c r="A26" s="2" t="n"/>
      <c r="B26" s="3" t="n"/>
      <c r="C26" s="2" t="n"/>
      <c r="D26" s="3" t="n"/>
      <c r="E26" s="2" t="n"/>
      <c r="F26" s="2" t="n"/>
      <c r="G26" s="3" t="n"/>
      <c r="H26" s="2" t="n"/>
      <c r="I26" s="48" t="n"/>
      <c r="J26" s="32" t="n"/>
      <c r="K26" s="32" t="n"/>
      <c r="L26" s="32" t="n"/>
      <c r="M26" s="33">
        <f>IF(A26="","",SUM(J26:L26))</f>
        <v/>
      </c>
      <c r="N26" s="32" t="n"/>
      <c r="O26" s="34" t="n"/>
      <c r="P26" s="35" t="n"/>
      <c r="Q26" s="9">
        <f>IF(A26="","",O26*P26)</f>
        <v/>
      </c>
      <c r="R26" s="33">
        <f>IF(A26="","",N26*Q26)</f>
        <v/>
      </c>
      <c r="S26" s="35" t="n"/>
      <c r="T26" s="33">
        <f>IF(A26="","",R26*S26)</f>
        <v/>
      </c>
      <c r="U26" s="32" t="n"/>
      <c r="V26" s="36">
        <f>IF(A26="","",ROUNDUP(Q26/4,0))</f>
        <v/>
      </c>
      <c r="W26" s="33">
        <f>IF(A26="","",U26*V26)</f>
        <v/>
      </c>
      <c r="X26" s="32" t="n"/>
      <c r="Y26" s="32" t="n"/>
      <c r="Z26" s="32" t="n"/>
      <c r="AA26" s="32" t="n"/>
      <c r="AB26" s="32" t="n"/>
      <c r="AC26" s="35" t="n"/>
      <c r="AD26" s="33">
        <f>IF(A26="","",R26*AC26)</f>
        <v/>
      </c>
      <c r="AE26" s="32" t="n"/>
      <c r="AF26" s="33">
        <f>IF(A26="","",SUM(T26,W26,X26:AB26,AD26,AE26))</f>
        <v/>
      </c>
      <c r="AG26" s="33">
        <f>IF(A26="","",R26-AF26)</f>
        <v/>
      </c>
      <c r="AH26" s="37">
        <f>IF(A26="","",IFERROR(R26/M26,0))</f>
        <v/>
      </c>
      <c r="AI26" s="37">
        <f>IF(A26="","",IFERROR(AG26/M26,0))</f>
        <v/>
      </c>
      <c r="AJ26" s="37">
        <f>IF(A26="","",IFERROR(AG26/M26,0))</f>
        <v/>
      </c>
      <c r="AK26" s="12">
        <f>IF(A26="","",IF(AJ26&gt;='Parámetros'!$B$8,"Rentable",IF(AJ26&gt;='Parámetros'!$B$9,"Revisar","Baja rentabilidad")))</f>
        <v/>
      </c>
      <c r="AL26" s="13" t="n"/>
    </row>
    <row r="27" ht="30" customHeight="1">
      <c r="A27" s="2" t="n"/>
      <c r="B27" s="3" t="n"/>
      <c r="C27" s="2" t="n"/>
      <c r="D27" s="3" t="n"/>
      <c r="E27" s="2" t="n"/>
      <c r="F27" s="2" t="n"/>
      <c r="G27" s="3" t="n"/>
      <c r="H27" s="2" t="n"/>
      <c r="I27" s="48" t="n"/>
      <c r="J27" s="32" t="n"/>
      <c r="K27" s="32" t="n"/>
      <c r="L27" s="32" t="n"/>
      <c r="M27" s="33">
        <f>IF(A27="","",SUM(J27:L27))</f>
        <v/>
      </c>
      <c r="N27" s="32" t="n"/>
      <c r="O27" s="34" t="n"/>
      <c r="P27" s="35" t="n"/>
      <c r="Q27" s="9">
        <f>IF(A27="","",O27*P27)</f>
        <v/>
      </c>
      <c r="R27" s="33">
        <f>IF(A27="","",N27*Q27)</f>
        <v/>
      </c>
      <c r="S27" s="35" t="n"/>
      <c r="T27" s="33">
        <f>IF(A27="","",R27*S27)</f>
        <v/>
      </c>
      <c r="U27" s="32" t="n"/>
      <c r="V27" s="36">
        <f>IF(A27="","",ROUNDUP(Q27/4,0))</f>
        <v/>
      </c>
      <c r="W27" s="33">
        <f>IF(A27="","",U27*V27)</f>
        <v/>
      </c>
      <c r="X27" s="32" t="n"/>
      <c r="Y27" s="32" t="n"/>
      <c r="Z27" s="32" t="n"/>
      <c r="AA27" s="32" t="n"/>
      <c r="AB27" s="32" t="n"/>
      <c r="AC27" s="35" t="n"/>
      <c r="AD27" s="33">
        <f>IF(A27="","",R27*AC27)</f>
        <v/>
      </c>
      <c r="AE27" s="32" t="n"/>
      <c r="AF27" s="33">
        <f>IF(A27="","",SUM(T27,W27,X27:AB27,AD27,AE27))</f>
        <v/>
      </c>
      <c r="AG27" s="33">
        <f>IF(A27="","",R27-AF27)</f>
        <v/>
      </c>
      <c r="AH27" s="37">
        <f>IF(A27="","",IFERROR(R27/M27,0))</f>
        <v/>
      </c>
      <c r="AI27" s="37">
        <f>IF(A27="","",IFERROR(AG27/M27,0))</f>
        <v/>
      </c>
      <c r="AJ27" s="37">
        <f>IF(A27="","",IFERROR(AG27/M27,0))</f>
        <v/>
      </c>
      <c r="AK27" s="12">
        <f>IF(A27="","",IF(AJ27&gt;='Parámetros'!$B$8,"Rentable",IF(AJ27&gt;='Parámetros'!$B$9,"Revisar","Baja rentabilidad")))</f>
        <v/>
      </c>
      <c r="AL27" s="13" t="n"/>
    </row>
    <row r="28" ht="30" customHeight="1">
      <c r="A28" s="2" t="n"/>
      <c r="B28" s="3" t="n"/>
      <c r="C28" s="2" t="n"/>
      <c r="D28" s="3" t="n"/>
      <c r="E28" s="2" t="n"/>
      <c r="F28" s="2" t="n"/>
      <c r="G28" s="3" t="n"/>
      <c r="H28" s="2" t="n"/>
      <c r="I28" s="48" t="n"/>
      <c r="J28" s="32" t="n"/>
      <c r="K28" s="32" t="n"/>
      <c r="L28" s="32" t="n"/>
      <c r="M28" s="33">
        <f>IF(A28="","",SUM(J28:L28))</f>
        <v/>
      </c>
      <c r="N28" s="32" t="n"/>
      <c r="O28" s="34" t="n"/>
      <c r="P28" s="35" t="n"/>
      <c r="Q28" s="9">
        <f>IF(A28="","",O28*P28)</f>
        <v/>
      </c>
      <c r="R28" s="33">
        <f>IF(A28="","",N28*Q28)</f>
        <v/>
      </c>
      <c r="S28" s="35" t="n"/>
      <c r="T28" s="33">
        <f>IF(A28="","",R28*S28)</f>
        <v/>
      </c>
      <c r="U28" s="32" t="n"/>
      <c r="V28" s="36">
        <f>IF(A28="","",ROUNDUP(Q28/4,0))</f>
        <v/>
      </c>
      <c r="W28" s="33">
        <f>IF(A28="","",U28*V28)</f>
        <v/>
      </c>
      <c r="X28" s="32" t="n"/>
      <c r="Y28" s="32" t="n"/>
      <c r="Z28" s="32" t="n"/>
      <c r="AA28" s="32" t="n"/>
      <c r="AB28" s="32" t="n"/>
      <c r="AC28" s="35" t="n"/>
      <c r="AD28" s="33">
        <f>IF(A28="","",R28*AC28)</f>
        <v/>
      </c>
      <c r="AE28" s="32" t="n"/>
      <c r="AF28" s="33">
        <f>IF(A28="","",SUM(T28,W28,X28:AB28,AD28,AE28))</f>
        <v/>
      </c>
      <c r="AG28" s="33">
        <f>IF(A28="","",R28-AF28)</f>
        <v/>
      </c>
      <c r="AH28" s="37">
        <f>IF(A28="","",IFERROR(R28/M28,0))</f>
        <v/>
      </c>
      <c r="AI28" s="37">
        <f>IF(A28="","",IFERROR(AG28/M28,0))</f>
        <v/>
      </c>
      <c r="AJ28" s="37">
        <f>IF(A28="","",IFERROR(AG28/M28,0))</f>
        <v/>
      </c>
      <c r="AK28" s="12">
        <f>IF(A28="","",IF(AJ28&gt;='Parámetros'!$B$8,"Rentable",IF(AJ28&gt;='Parámetros'!$B$9,"Revisar","Baja rentabilidad")))</f>
        <v/>
      </c>
      <c r="AL28" s="13" t="n"/>
    </row>
    <row r="29" ht="30" customHeight="1">
      <c r="A29" s="2" t="n"/>
      <c r="B29" s="3" t="n"/>
      <c r="C29" s="2" t="n"/>
      <c r="D29" s="3" t="n"/>
      <c r="E29" s="2" t="n"/>
      <c r="F29" s="2" t="n"/>
      <c r="G29" s="3" t="n"/>
      <c r="H29" s="2" t="n"/>
      <c r="I29" s="48" t="n"/>
      <c r="J29" s="32" t="n"/>
      <c r="K29" s="32" t="n"/>
      <c r="L29" s="32" t="n"/>
      <c r="M29" s="33">
        <f>IF(A29="","",SUM(J29:L29))</f>
        <v/>
      </c>
      <c r="N29" s="32" t="n"/>
      <c r="O29" s="34" t="n"/>
      <c r="P29" s="35" t="n"/>
      <c r="Q29" s="9">
        <f>IF(A29="","",O29*P29)</f>
        <v/>
      </c>
      <c r="R29" s="33">
        <f>IF(A29="","",N29*Q29)</f>
        <v/>
      </c>
      <c r="S29" s="35" t="n"/>
      <c r="T29" s="33">
        <f>IF(A29="","",R29*S29)</f>
        <v/>
      </c>
      <c r="U29" s="32" t="n"/>
      <c r="V29" s="36">
        <f>IF(A29="","",ROUNDUP(Q29/4,0))</f>
        <v/>
      </c>
      <c r="W29" s="33">
        <f>IF(A29="","",U29*V29)</f>
        <v/>
      </c>
      <c r="X29" s="32" t="n"/>
      <c r="Y29" s="32" t="n"/>
      <c r="Z29" s="32" t="n"/>
      <c r="AA29" s="32" t="n"/>
      <c r="AB29" s="32" t="n"/>
      <c r="AC29" s="35" t="n"/>
      <c r="AD29" s="33">
        <f>IF(A29="","",R29*AC29)</f>
        <v/>
      </c>
      <c r="AE29" s="32" t="n"/>
      <c r="AF29" s="33">
        <f>IF(A29="","",SUM(T29,W29,X29:AB29,AD29,AE29))</f>
        <v/>
      </c>
      <c r="AG29" s="33">
        <f>IF(A29="","",R29-AF29)</f>
        <v/>
      </c>
      <c r="AH29" s="37">
        <f>IF(A29="","",IFERROR(R29/M29,0))</f>
        <v/>
      </c>
      <c r="AI29" s="37">
        <f>IF(A29="","",IFERROR(AG29/M29,0))</f>
        <v/>
      </c>
      <c r="AJ29" s="37">
        <f>IF(A29="","",IFERROR(AG29/M29,0))</f>
        <v/>
      </c>
      <c r="AK29" s="12">
        <f>IF(A29="","",IF(AJ29&gt;='Parámetros'!$B$8,"Rentable",IF(AJ29&gt;='Parámetros'!$B$9,"Revisar","Baja rentabilidad")))</f>
        <v/>
      </c>
      <c r="AL29" s="13" t="n"/>
    </row>
    <row r="30" ht="30" customHeight="1">
      <c r="A30" s="2" t="n"/>
      <c r="B30" s="3" t="n"/>
      <c r="C30" s="2" t="n"/>
      <c r="D30" s="3" t="n"/>
      <c r="E30" s="2" t="n"/>
      <c r="F30" s="2" t="n"/>
      <c r="G30" s="3" t="n"/>
      <c r="H30" s="2" t="n"/>
      <c r="I30" s="48" t="n"/>
      <c r="J30" s="32" t="n"/>
      <c r="K30" s="32" t="n"/>
      <c r="L30" s="32" t="n"/>
      <c r="M30" s="33">
        <f>IF(A30="","",SUM(J30:L30))</f>
        <v/>
      </c>
      <c r="N30" s="32" t="n"/>
      <c r="O30" s="34" t="n"/>
      <c r="P30" s="35" t="n"/>
      <c r="Q30" s="9">
        <f>IF(A30="","",O30*P30)</f>
        <v/>
      </c>
      <c r="R30" s="33">
        <f>IF(A30="","",N30*Q30)</f>
        <v/>
      </c>
      <c r="S30" s="35" t="n"/>
      <c r="T30" s="33">
        <f>IF(A30="","",R30*S30)</f>
        <v/>
      </c>
      <c r="U30" s="32" t="n"/>
      <c r="V30" s="36">
        <f>IF(A30="","",ROUNDUP(Q30/4,0))</f>
        <v/>
      </c>
      <c r="W30" s="33">
        <f>IF(A30="","",U30*V30)</f>
        <v/>
      </c>
      <c r="X30" s="32" t="n"/>
      <c r="Y30" s="32" t="n"/>
      <c r="Z30" s="32" t="n"/>
      <c r="AA30" s="32" t="n"/>
      <c r="AB30" s="32" t="n"/>
      <c r="AC30" s="35" t="n"/>
      <c r="AD30" s="33">
        <f>IF(A30="","",R30*AC30)</f>
        <v/>
      </c>
      <c r="AE30" s="32" t="n"/>
      <c r="AF30" s="33">
        <f>IF(A30="","",SUM(T30,W30,X30:AB30,AD30,AE30))</f>
        <v/>
      </c>
      <c r="AG30" s="33">
        <f>IF(A30="","",R30-AF30)</f>
        <v/>
      </c>
      <c r="AH30" s="37">
        <f>IF(A30="","",IFERROR(R30/M30,0))</f>
        <v/>
      </c>
      <c r="AI30" s="37">
        <f>IF(A30="","",IFERROR(AG30/M30,0))</f>
        <v/>
      </c>
      <c r="AJ30" s="37">
        <f>IF(A30="","",IFERROR(AG30/M30,0))</f>
        <v/>
      </c>
      <c r="AK30" s="12">
        <f>IF(A30="","",IF(AJ30&gt;='Parámetros'!$B$8,"Rentable",IF(AJ30&gt;='Parámetros'!$B$9,"Revisar","Baja rentabilidad")))</f>
        <v/>
      </c>
      <c r="AL30" s="13" t="n"/>
    </row>
    <row r="31" ht="30" customHeight="1">
      <c r="A31" s="2" t="n"/>
      <c r="B31" s="3" t="n"/>
      <c r="C31" s="2" t="n"/>
      <c r="D31" s="3" t="n"/>
      <c r="E31" s="2" t="n"/>
      <c r="F31" s="2" t="n"/>
      <c r="G31" s="3" t="n"/>
      <c r="H31" s="2" t="n"/>
      <c r="I31" s="48" t="n"/>
      <c r="J31" s="32" t="n"/>
      <c r="K31" s="32" t="n"/>
      <c r="L31" s="32" t="n"/>
      <c r="M31" s="33">
        <f>IF(A31="","",SUM(J31:L31))</f>
        <v/>
      </c>
      <c r="N31" s="32" t="n"/>
      <c r="O31" s="34" t="n"/>
      <c r="P31" s="35" t="n"/>
      <c r="Q31" s="9">
        <f>IF(A31="","",O31*P31)</f>
        <v/>
      </c>
      <c r="R31" s="33">
        <f>IF(A31="","",N31*Q31)</f>
        <v/>
      </c>
      <c r="S31" s="35" t="n"/>
      <c r="T31" s="33">
        <f>IF(A31="","",R31*S31)</f>
        <v/>
      </c>
      <c r="U31" s="32" t="n"/>
      <c r="V31" s="36">
        <f>IF(A31="","",ROUNDUP(Q31/4,0))</f>
        <v/>
      </c>
      <c r="W31" s="33">
        <f>IF(A31="","",U31*V31)</f>
        <v/>
      </c>
      <c r="X31" s="32" t="n"/>
      <c r="Y31" s="32" t="n"/>
      <c r="Z31" s="32" t="n"/>
      <c r="AA31" s="32" t="n"/>
      <c r="AB31" s="32" t="n"/>
      <c r="AC31" s="35" t="n"/>
      <c r="AD31" s="33">
        <f>IF(A31="","",R31*AC31)</f>
        <v/>
      </c>
      <c r="AE31" s="32" t="n"/>
      <c r="AF31" s="33">
        <f>IF(A31="","",SUM(T31,W31,X31:AB31,AD31,AE31))</f>
        <v/>
      </c>
      <c r="AG31" s="33">
        <f>IF(A31="","",R31-AF31)</f>
        <v/>
      </c>
      <c r="AH31" s="37">
        <f>IF(A31="","",IFERROR(R31/M31,0))</f>
        <v/>
      </c>
      <c r="AI31" s="37">
        <f>IF(A31="","",IFERROR(AG31/M31,0))</f>
        <v/>
      </c>
      <c r="AJ31" s="37">
        <f>IF(A31="","",IFERROR(AG31/M31,0))</f>
        <v/>
      </c>
      <c r="AK31" s="12">
        <f>IF(A31="","",IF(AJ31&gt;='Parámetros'!$B$8,"Rentable",IF(AJ31&gt;='Parámetros'!$B$9,"Revisar","Baja rentabilidad")))</f>
        <v/>
      </c>
      <c r="AL31" s="13" t="n"/>
    </row>
    <row r="32" ht="30" customHeight="1">
      <c r="A32" s="2" t="n"/>
      <c r="B32" s="3" t="n"/>
      <c r="C32" s="2" t="n"/>
      <c r="D32" s="3" t="n"/>
      <c r="E32" s="2" t="n"/>
      <c r="F32" s="2" t="n"/>
      <c r="G32" s="3" t="n"/>
      <c r="H32" s="2" t="n"/>
      <c r="I32" s="48" t="n"/>
      <c r="J32" s="32" t="n"/>
      <c r="K32" s="32" t="n"/>
      <c r="L32" s="32" t="n"/>
      <c r="M32" s="33">
        <f>IF(A32="","",SUM(J32:L32))</f>
        <v/>
      </c>
      <c r="N32" s="32" t="n"/>
      <c r="O32" s="34" t="n"/>
      <c r="P32" s="35" t="n"/>
      <c r="Q32" s="9">
        <f>IF(A32="","",O32*P32)</f>
        <v/>
      </c>
      <c r="R32" s="33">
        <f>IF(A32="","",N32*Q32)</f>
        <v/>
      </c>
      <c r="S32" s="35" t="n"/>
      <c r="T32" s="33">
        <f>IF(A32="","",R32*S32)</f>
        <v/>
      </c>
      <c r="U32" s="32" t="n"/>
      <c r="V32" s="36">
        <f>IF(A32="","",ROUNDUP(Q32/4,0))</f>
        <v/>
      </c>
      <c r="W32" s="33">
        <f>IF(A32="","",U32*V32)</f>
        <v/>
      </c>
      <c r="X32" s="32" t="n"/>
      <c r="Y32" s="32" t="n"/>
      <c r="Z32" s="32" t="n"/>
      <c r="AA32" s="32" t="n"/>
      <c r="AB32" s="32" t="n"/>
      <c r="AC32" s="35" t="n"/>
      <c r="AD32" s="33">
        <f>IF(A32="","",R32*AC32)</f>
        <v/>
      </c>
      <c r="AE32" s="32" t="n"/>
      <c r="AF32" s="33">
        <f>IF(A32="","",SUM(T32,W32,X32:AB32,AD32,AE32))</f>
        <v/>
      </c>
      <c r="AG32" s="33">
        <f>IF(A32="","",R32-AF32)</f>
        <v/>
      </c>
      <c r="AH32" s="37">
        <f>IF(A32="","",IFERROR(R32/M32,0))</f>
        <v/>
      </c>
      <c r="AI32" s="37">
        <f>IF(A32="","",IFERROR(AG32/M32,0))</f>
        <v/>
      </c>
      <c r="AJ32" s="37">
        <f>IF(A32="","",IFERROR(AG32/M32,0))</f>
        <v/>
      </c>
      <c r="AK32" s="12">
        <f>IF(A32="","",IF(AJ32&gt;='Parámetros'!$B$8,"Rentable",IF(AJ32&gt;='Parámetros'!$B$9,"Revisar","Baja rentabilidad")))</f>
        <v/>
      </c>
      <c r="AL32" s="13" t="n"/>
    </row>
    <row r="33" ht="30" customHeight="1">
      <c r="A33" s="2" t="n"/>
      <c r="B33" s="3" t="n"/>
      <c r="C33" s="2" t="n"/>
      <c r="D33" s="3" t="n"/>
      <c r="E33" s="2" t="n"/>
      <c r="F33" s="2" t="n"/>
      <c r="G33" s="3" t="n"/>
      <c r="H33" s="2" t="n"/>
      <c r="I33" s="48" t="n"/>
      <c r="J33" s="32" t="n"/>
      <c r="K33" s="32" t="n"/>
      <c r="L33" s="32" t="n"/>
      <c r="M33" s="33">
        <f>IF(A33="","",SUM(J33:L33))</f>
        <v/>
      </c>
      <c r="N33" s="32" t="n"/>
      <c r="O33" s="34" t="n"/>
      <c r="P33" s="35" t="n"/>
      <c r="Q33" s="9">
        <f>IF(A33="","",O33*P33)</f>
        <v/>
      </c>
      <c r="R33" s="33">
        <f>IF(A33="","",N33*Q33)</f>
        <v/>
      </c>
      <c r="S33" s="35" t="n"/>
      <c r="T33" s="33">
        <f>IF(A33="","",R33*S33)</f>
        <v/>
      </c>
      <c r="U33" s="32" t="n"/>
      <c r="V33" s="36">
        <f>IF(A33="","",ROUNDUP(Q33/4,0))</f>
        <v/>
      </c>
      <c r="W33" s="33">
        <f>IF(A33="","",U33*V33)</f>
        <v/>
      </c>
      <c r="X33" s="32" t="n"/>
      <c r="Y33" s="32" t="n"/>
      <c r="Z33" s="32" t="n"/>
      <c r="AA33" s="32" t="n"/>
      <c r="AB33" s="32" t="n"/>
      <c r="AC33" s="35" t="n"/>
      <c r="AD33" s="33">
        <f>IF(A33="","",R33*AC33)</f>
        <v/>
      </c>
      <c r="AE33" s="32" t="n"/>
      <c r="AF33" s="33">
        <f>IF(A33="","",SUM(T33,W33,X33:AB33,AD33,AE33))</f>
        <v/>
      </c>
      <c r="AG33" s="33">
        <f>IF(A33="","",R33-AF33)</f>
        <v/>
      </c>
      <c r="AH33" s="37">
        <f>IF(A33="","",IFERROR(R33/M33,0))</f>
        <v/>
      </c>
      <c r="AI33" s="37">
        <f>IF(A33="","",IFERROR(AG33/M33,0))</f>
        <v/>
      </c>
      <c r="AJ33" s="37">
        <f>IF(A33="","",IFERROR(AG33/M33,0))</f>
        <v/>
      </c>
      <c r="AK33" s="12">
        <f>IF(A33="","",IF(AJ33&gt;='Parámetros'!$B$8,"Rentable",IF(AJ33&gt;='Parámetros'!$B$9,"Revisar","Baja rentabilidad")))</f>
        <v/>
      </c>
      <c r="AL33" s="13" t="n"/>
    </row>
    <row r="34" ht="30" customHeight="1">
      <c r="A34" s="2" t="n"/>
      <c r="B34" s="3" t="n"/>
      <c r="C34" s="2" t="n"/>
      <c r="D34" s="3" t="n"/>
      <c r="E34" s="2" t="n"/>
      <c r="F34" s="2" t="n"/>
      <c r="G34" s="3" t="n"/>
      <c r="H34" s="2" t="n"/>
      <c r="I34" s="48" t="n"/>
      <c r="J34" s="32" t="n"/>
      <c r="K34" s="32" t="n"/>
      <c r="L34" s="32" t="n"/>
      <c r="M34" s="33">
        <f>IF(A34="","",SUM(J34:L34))</f>
        <v/>
      </c>
      <c r="N34" s="32" t="n"/>
      <c r="O34" s="34" t="n"/>
      <c r="P34" s="35" t="n"/>
      <c r="Q34" s="9">
        <f>IF(A34="","",O34*P34)</f>
        <v/>
      </c>
      <c r="R34" s="33">
        <f>IF(A34="","",N34*Q34)</f>
        <v/>
      </c>
      <c r="S34" s="35" t="n"/>
      <c r="T34" s="33">
        <f>IF(A34="","",R34*S34)</f>
        <v/>
      </c>
      <c r="U34" s="32" t="n"/>
      <c r="V34" s="36">
        <f>IF(A34="","",ROUNDUP(Q34/4,0))</f>
        <v/>
      </c>
      <c r="W34" s="33">
        <f>IF(A34="","",U34*V34)</f>
        <v/>
      </c>
      <c r="X34" s="32" t="n"/>
      <c r="Y34" s="32" t="n"/>
      <c r="Z34" s="32" t="n"/>
      <c r="AA34" s="32" t="n"/>
      <c r="AB34" s="32" t="n"/>
      <c r="AC34" s="35" t="n"/>
      <c r="AD34" s="33">
        <f>IF(A34="","",R34*AC34)</f>
        <v/>
      </c>
      <c r="AE34" s="32" t="n"/>
      <c r="AF34" s="33">
        <f>IF(A34="","",SUM(T34,W34,X34:AB34,AD34,AE34))</f>
        <v/>
      </c>
      <c r="AG34" s="33">
        <f>IF(A34="","",R34-AF34)</f>
        <v/>
      </c>
      <c r="AH34" s="37">
        <f>IF(A34="","",IFERROR(R34/M34,0))</f>
        <v/>
      </c>
      <c r="AI34" s="37">
        <f>IF(A34="","",IFERROR(AG34/M34,0))</f>
        <v/>
      </c>
      <c r="AJ34" s="37">
        <f>IF(A34="","",IFERROR(AG34/M34,0))</f>
        <v/>
      </c>
      <c r="AK34" s="12">
        <f>IF(A34="","",IF(AJ34&gt;='Parámetros'!$B$8,"Rentable",IF(AJ34&gt;='Parámetros'!$B$9,"Revisar","Baja rentabilidad")))</f>
        <v/>
      </c>
      <c r="AL34" s="13" t="n"/>
    </row>
    <row r="35" ht="30" customHeight="1">
      <c r="A35" s="2" t="n"/>
      <c r="B35" s="3" t="n"/>
      <c r="C35" s="2" t="n"/>
      <c r="D35" s="3" t="n"/>
      <c r="E35" s="2" t="n"/>
      <c r="F35" s="2" t="n"/>
      <c r="G35" s="3" t="n"/>
      <c r="H35" s="2" t="n"/>
      <c r="I35" s="48" t="n"/>
      <c r="J35" s="32" t="n"/>
      <c r="K35" s="32" t="n"/>
      <c r="L35" s="32" t="n"/>
      <c r="M35" s="33">
        <f>IF(A35="","",SUM(J35:L35))</f>
        <v/>
      </c>
      <c r="N35" s="32" t="n"/>
      <c r="O35" s="34" t="n"/>
      <c r="P35" s="35" t="n"/>
      <c r="Q35" s="9">
        <f>IF(A35="","",O35*P35)</f>
        <v/>
      </c>
      <c r="R35" s="33">
        <f>IF(A35="","",N35*Q35)</f>
        <v/>
      </c>
      <c r="S35" s="35" t="n"/>
      <c r="T35" s="33">
        <f>IF(A35="","",R35*S35)</f>
        <v/>
      </c>
      <c r="U35" s="32" t="n"/>
      <c r="V35" s="36">
        <f>IF(A35="","",ROUNDUP(Q35/4,0))</f>
        <v/>
      </c>
      <c r="W35" s="33">
        <f>IF(A35="","",U35*V35)</f>
        <v/>
      </c>
      <c r="X35" s="32" t="n"/>
      <c r="Y35" s="32" t="n"/>
      <c r="Z35" s="32" t="n"/>
      <c r="AA35" s="32" t="n"/>
      <c r="AB35" s="32" t="n"/>
      <c r="AC35" s="35" t="n"/>
      <c r="AD35" s="33">
        <f>IF(A35="","",R35*AC35)</f>
        <v/>
      </c>
      <c r="AE35" s="32" t="n"/>
      <c r="AF35" s="33">
        <f>IF(A35="","",SUM(T35,W35,X35:AB35,AD35,AE35))</f>
        <v/>
      </c>
      <c r="AG35" s="33">
        <f>IF(A35="","",R35-AF35)</f>
        <v/>
      </c>
      <c r="AH35" s="37">
        <f>IF(A35="","",IFERROR(R35/M35,0))</f>
        <v/>
      </c>
      <c r="AI35" s="37">
        <f>IF(A35="","",IFERROR(AG35/M35,0))</f>
        <v/>
      </c>
      <c r="AJ35" s="37">
        <f>IF(A35="","",IFERROR(AG35/M35,0))</f>
        <v/>
      </c>
      <c r="AK35" s="12">
        <f>IF(A35="","",IF(AJ35&gt;='Parámetros'!$B$8,"Rentable",IF(AJ35&gt;='Parámetros'!$B$9,"Revisar","Baja rentabilidad")))</f>
        <v/>
      </c>
      <c r="AL35" s="13" t="n"/>
    </row>
    <row r="36" ht="30" customHeight="1">
      <c r="A36" s="2" t="n"/>
      <c r="B36" s="3" t="n"/>
      <c r="C36" s="2" t="n"/>
      <c r="D36" s="3" t="n"/>
      <c r="E36" s="2" t="n"/>
      <c r="F36" s="2" t="n"/>
      <c r="G36" s="3" t="n"/>
      <c r="H36" s="2" t="n"/>
      <c r="I36" s="48" t="n"/>
      <c r="J36" s="32" t="n"/>
      <c r="K36" s="32" t="n"/>
      <c r="L36" s="32" t="n"/>
      <c r="M36" s="33">
        <f>IF(A36="","",SUM(J36:L36))</f>
        <v/>
      </c>
      <c r="N36" s="32" t="n"/>
      <c r="O36" s="34" t="n"/>
      <c r="P36" s="35" t="n"/>
      <c r="Q36" s="9">
        <f>IF(A36="","",O36*P36)</f>
        <v/>
      </c>
      <c r="R36" s="33">
        <f>IF(A36="","",N36*Q36)</f>
        <v/>
      </c>
      <c r="S36" s="35" t="n"/>
      <c r="T36" s="33">
        <f>IF(A36="","",R36*S36)</f>
        <v/>
      </c>
      <c r="U36" s="32" t="n"/>
      <c r="V36" s="36">
        <f>IF(A36="","",ROUNDUP(Q36/4,0))</f>
        <v/>
      </c>
      <c r="W36" s="33">
        <f>IF(A36="","",U36*V36)</f>
        <v/>
      </c>
      <c r="X36" s="32" t="n"/>
      <c r="Y36" s="32" t="n"/>
      <c r="Z36" s="32" t="n"/>
      <c r="AA36" s="32" t="n"/>
      <c r="AB36" s="32" t="n"/>
      <c r="AC36" s="35" t="n"/>
      <c r="AD36" s="33">
        <f>IF(A36="","",R36*AC36)</f>
        <v/>
      </c>
      <c r="AE36" s="32" t="n"/>
      <c r="AF36" s="33">
        <f>IF(A36="","",SUM(T36,W36,X36:AB36,AD36,AE36))</f>
        <v/>
      </c>
      <c r="AG36" s="33">
        <f>IF(A36="","",R36-AF36)</f>
        <v/>
      </c>
      <c r="AH36" s="37">
        <f>IF(A36="","",IFERROR(R36/M36,0))</f>
        <v/>
      </c>
      <c r="AI36" s="37">
        <f>IF(A36="","",IFERROR(AG36/M36,0))</f>
        <v/>
      </c>
      <c r="AJ36" s="37">
        <f>IF(A36="","",IFERROR(AG36/M36,0))</f>
        <v/>
      </c>
      <c r="AK36" s="12">
        <f>IF(A36="","",IF(AJ36&gt;='Parámetros'!$B$8,"Rentable",IF(AJ36&gt;='Parámetros'!$B$9,"Revisar","Baja rentabilidad")))</f>
        <v/>
      </c>
      <c r="AL36" s="13" t="n"/>
    </row>
    <row r="37" ht="30" customHeight="1">
      <c r="A37" s="2" t="n"/>
      <c r="B37" s="3" t="n"/>
      <c r="C37" s="2" t="n"/>
      <c r="D37" s="3" t="n"/>
      <c r="E37" s="2" t="n"/>
      <c r="F37" s="2" t="n"/>
      <c r="G37" s="3" t="n"/>
      <c r="H37" s="2" t="n"/>
      <c r="I37" s="48" t="n"/>
      <c r="J37" s="32" t="n"/>
      <c r="K37" s="32" t="n"/>
      <c r="L37" s="32" t="n"/>
      <c r="M37" s="33">
        <f>IF(A37="","",SUM(J37:L37))</f>
        <v/>
      </c>
      <c r="N37" s="32" t="n"/>
      <c r="O37" s="34" t="n"/>
      <c r="P37" s="35" t="n"/>
      <c r="Q37" s="9">
        <f>IF(A37="","",O37*P37)</f>
        <v/>
      </c>
      <c r="R37" s="33">
        <f>IF(A37="","",N37*Q37)</f>
        <v/>
      </c>
      <c r="S37" s="35" t="n"/>
      <c r="T37" s="33">
        <f>IF(A37="","",R37*S37)</f>
        <v/>
      </c>
      <c r="U37" s="32" t="n"/>
      <c r="V37" s="36">
        <f>IF(A37="","",ROUNDUP(Q37/4,0))</f>
        <v/>
      </c>
      <c r="W37" s="33">
        <f>IF(A37="","",U37*V37)</f>
        <v/>
      </c>
      <c r="X37" s="32" t="n"/>
      <c r="Y37" s="32" t="n"/>
      <c r="Z37" s="32" t="n"/>
      <c r="AA37" s="32" t="n"/>
      <c r="AB37" s="32" t="n"/>
      <c r="AC37" s="35" t="n"/>
      <c r="AD37" s="33">
        <f>IF(A37="","",R37*AC37)</f>
        <v/>
      </c>
      <c r="AE37" s="32" t="n"/>
      <c r="AF37" s="33">
        <f>IF(A37="","",SUM(T37,W37,X37:AB37,AD37,AE37))</f>
        <v/>
      </c>
      <c r="AG37" s="33">
        <f>IF(A37="","",R37-AF37)</f>
        <v/>
      </c>
      <c r="AH37" s="37">
        <f>IF(A37="","",IFERROR(R37/M37,0))</f>
        <v/>
      </c>
      <c r="AI37" s="37">
        <f>IF(A37="","",IFERROR(AG37/M37,0))</f>
        <v/>
      </c>
      <c r="AJ37" s="37">
        <f>IF(A37="","",IFERROR(AG37/M37,0))</f>
        <v/>
      </c>
      <c r="AK37" s="12">
        <f>IF(A37="","",IF(AJ37&gt;='Parámetros'!$B$8,"Rentable",IF(AJ37&gt;='Parámetros'!$B$9,"Revisar","Baja rentabilidad")))</f>
        <v/>
      </c>
      <c r="AL37" s="13" t="n"/>
    </row>
    <row r="38" ht="30" customHeight="1">
      <c r="A38" s="2" t="n"/>
      <c r="B38" s="3" t="n"/>
      <c r="C38" s="2" t="n"/>
      <c r="D38" s="3" t="n"/>
      <c r="E38" s="2" t="n"/>
      <c r="F38" s="2" t="n"/>
      <c r="G38" s="3" t="n"/>
      <c r="H38" s="2" t="n"/>
      <c r="I38" s="48" t="n"/>
      <c r="J38" s="32" t="n"/>
      <c r="K38" s="32" t="n"/>
      <c r="L38" s="32" t="n"/>
      <c r="M38" s="33">
        <f>IF(A38="","",SUM(J38:L38))</f>
        <v/>
      </c>
      <c r="N38" s="32" t="n"/>
      <c r="O38" s="34" t="n"/>
      <c r="P38" s="35" t="n"/>
      <c r="Q38" s="9">
        <f>IF(A38="","",O38*P38)</f>
        <v/>
      </c>
      <c r="R38" s="33">
        <f>IF(A38="","",N38*Q38)</f>
        <v/>
      </c>
      <c r="S38" s="35" t="n"/>
      <c r="T38" s="33">
        <f>IF(A38="","",R38*S38)</f>
        <v/>
      </c>
      <c r="U38" s="32" t="n"/>
      <c r="V38" s="36">
        <f>IF(A38="","",ROUNDUP(Q38/4,0))</f>
        <v/>
      </c>
      <c r="W38" s="33">
        <f>IF(A38="","",U38*V38)</f>
        <v/>
      </c>
      <c r="X38" s="32" t="n"/>
      <c r="Y38" s="32" t="n"/>
      <c r="Z38" s="32" t="n"/>
      <c r="AA38" s="32" t="n"/>
      <c r="AB38" s="32" t="n"/>
      <c r="AC38" s="35" t="n"/>
      <c r="AD38" s="33">
        <f>IF(A38="","",R38*AC38)</f>
        <v/>
      </c>
      <c r="AE38" s="32" t="n"/>
      <c r="AF38" s="33">
        <f>IF(A38="","",SUM(T38,W38,X38:AB38,AD38,AE38))</f>
        <v/>
      </c>
      <c r="AG38" s="33">
        <f>IF(A38="","",R38-AF38)</f>
        <v/>
      </c>
      <c r="AH38" s="37">
        <f>IF(A38="","",IFERROR(R38/M38,0))</f>
        <v/>
      </c>
      <c r="AI38" s="37">
        <f>IF(A38="","",IFERROR(AG38/M38,0))</f>
        <v/>
      </c>
      <c r="AJ38" s="37">
        <f>IF(A38="","",IFERROR(AG38/M38,0))</f>
        <v/>
      </c>
      <c r="AK38" s="12">
        <f>IF(A38="","",IF(AJ38&gt;='Parámetros'!$B$8,"Rentable",IF(AJ38&gt;='Parámetros'!$B$9,"Revisar","Baja rentabilidad")))</f>
        <v/>
      </c>
      <c r="AL38" s="13" t="n"/>
    </row>
    <row r="39" ht="30" customHeight="1">
      <c r="A39" s="2" t="n"/>
      <c r="B39" s="3" t="n"/>
      <c r="C39" s="2" t="n"/>
      <c r="D39" s="3" t="n"/>
      <c r="E39" s="2" t="n"/>
      <c r="F39" s="2" t="n"/>
      <c r="G39" s="3" t="n"/>
      <c r="H39" s="2" t="n"/>
      <c r="I39" s="48" t="n"/>
      <c r="J39" s="32" t="n"/>
      <c r="K39" s="32" t="n"/>
      <c r="L39" s="32" t="n"/>
      <c r="M39" s="33">
        <f>IF(A39="","",SUM(J39:L39))</f>
        <v/>
      </c>
      <c r="N39" s="32" t="n"/>
      <c r="O39" s="34" t="n"/>
      <c r="P39" s="35" t="n"/>
      <c r="Q39" s="9">
        <f>IF(A39="","",O39*P39)</f>
        <v/>
      </c>
      <c r="R39" s="33">
        <f>IF(A39="","",N39*Q39)</f>
        <v/>
      </c>
      <c r="S39" s="35" t="n"/>
      <c r="T39" s="33">
        <f>IF(A39="","",R39*S39)</f>
        <v/>
      </c>
      <c r="U39" s="32" t="n"/>
      <c r="V39" s="36">
        <f>IF(A39="","",ROUNDUP(Q39/4,0))</f>
        <v/>
      </c>
      <c r="W39" s="33">
        <f>IF(A39="","",U39*V39)</f>
        <v/>
      </c>
      <c r="X39" s="32" t="n"/>
      <c r="Y39" s="32" t="n"/>
      <c r="Z39" s="32" t="n"/>
      <c r="AA39" s="32" t="n"/>
      <c r="AB39" s="32" t="n"/>
      <c r="AC39" s="35" t="n"/>
      <c r="AD39" s="33">
        <f>IF(A39="","",R39*AC39)</f>
        <v/>
      </c>
      <c r="AE39" s="32" t="n"/>
      <c r="AF39" s="33">
        <f>IF(A39="","",SUM(T39,W39,X39:AB39,AD39,AE39))</f>
        <v/>
      </c>
      <c r="AG39" s="33">
        <f>IF(A39="","",R39-AF39)</f>
        <v/>
      </c>
      <c r="AH39" s="37">
        <f>IF(A39="","",IFERROR(R39/M39,0))</f>
        <v/>
      </c>
      <c r="AI39" s="37">
        <f>IF(A39="","",IFERROR(AG39/M39,0))</f>
        <v/>
      </c>
      <c r="AJ39" s="37">
        <f>IF(A39="","",IFERROR(AG39/M39,0))</f>
        <v/>
      </c>
      <c r="AK39" s="12">
        <f>IF(A39="","",IF(AJ39&gt;='Parámetros'!$B$8,"Rentable",IF(AJ39&gt;='Parámetros'!$B$9,"Revisar","Baja rentabilidad")))</f>
        <v/>
      </c>
      <c r="AL39" s="13" t="n"/>
    </row>
    <row r="40" ht="30" customHeight="1">
      <c r="A40" s="2" t="n"/>
      <c r="B40" s="3" t="n"/>
      <c r="C40" s="2" t="n"/>
      <c r="D40" s="3" t="n"/>
      <c r="E40" s="2" t="n"/>
      <c r="F40" s="2" t="n"/>
      <c r="G40" s="3" t="n"/>
      <c r="H40" s="2" t="n"/>
      <c r="I40" s="48" t="n"/>
      <c r="J40" s="32" t="n"/>
      <c r="K40" s="32" t="n"/>
      <c r="L40" s="32" t="n"/>
      <c r="M40" s="33">
        <f>IF(A40="","",SUM(J40:L40))</f>
        <v/>
      </c>
      <c r="N40" s="32" t="n"/>
      <c r="O40" s="34" t="n"/>
      <c r="P40" s="35" t="n"/>
      <c r="Q40" s="9">
        <f>IF(A40="","",O40*P40)</f>
        <v/>
      </c>
      <c r="R40" s="33">
        <f>IF(A40="","",N40*Q40)</f>
        <v/>
      </c>
      <c r="S40" s="35" t="n"/>
      <c r="T40" s="33">
        <f>IF(A40="","",R40*S40)</f>
        <v/>
      </c>
      <c r="U40" s="32" t="n"/>
      <c r="V40" s="36">
        <f>IF(A40="","",ROUNDUP(Q40/4,0))</f>
        <v/>
      </c>
      <c r="W40" s="33">
        <f>IF(A40="","",U40*V40)</f>
        <v/>
      </c>
      <c r="X40" s="32" t="n"/>
      <c r="Y40" s="32" t="n"/>
      <c r="Z40" s="32" t="n"/>
      <c r="AA40" s="32" t="n"/>
      <c r="AB40" s="32" t="n"/>
      <c r="AC40" s="35" t="n"/>
      <c r="AD40" s="33">
        <f>IF(A40="","",R40*AC40)</f>
        <v/>
      </c>
      <c r="AE40" s="32" t="n"/>
      <c r="AF40" s="33">
        <f>IF(A40="","",SUM(T40,W40,X40:AB40,AD40,AE40))</f>
        <v/>
      </c>
      <c r="AG40" s="33">
        <f>IF(A40="","",R40-AF40)</f>
        <v/>
      </c>
      <c r="AH40" s="37">
        <f>IF(A40="","",IFERROR(R40/M40,0))</f>
        <v/>
      </c>
      <c r="AI40" s="37">
        <f>IF(A40="","",IFERROR(AG40/M40,0))</f>
        <v/>
      </c>
      <c r="AJ40" s="37">
        <f>IF(A40="","",IFERROR(AG40/M40,0))</f>
        <v/>
      </c>
      <c r="AK40" s="12">
        <f>IF(A40="","",IF(AJ40&gt;='Parámetros'!$B$8,"Rentable",IF(AJ40&gt;='Parámetros'!$B$9,"Revisar","Baja rentabilidad")))</f>
        <v/>
      </c>
      <c r="AL40" s="13" t="n"/>
    </row>
    <row r="41" ht="30" customHeight="1">
      <c r="A41" s="2" t="n"/>
      <c r="B41" s="3" t="n"/>
      <c r="C41" s="2" t="n"/>
      <c r="D41" s="3" t="n"/>
      <c r="E41" s="2" t="n"/>
      <c r="F41" s="2" t="n"/>
      <c r="G41" s="3" t="n"/>
      <c r="H41" s="2" t="n"/>
      <c r="I41" s="48" t="n"/>
      <c r="J41" s="32" t="n"/>
      <c r="K41" s="32" t="n"/>
      <c r="L41" s="32" t="n"/>
      <c r="M41" s="33">
        <f>IF(A41="","",SUM(J41:L41))</f>
        <v/>
      </c>
      <c r="N41" s="32" t="n"/>
      <c r="O41" s="34" t="n"/>
      <c r="P41" s="35" t="n"/>
      <c r="Q41" s="9">
        <f>IF(A41="","",O41*P41)</f>
        <v/>
      </c>
      <c r="R41" s="33">
        <f>IF(A41="","",N41*Q41)</f>
        <v/>
      </c>
      <c r="S41" s="35" t="n"/>
      <c r="T41" s="33">
        <f>IF(A41="","",R41*S41)</f>
        <v/>
      </c>
      <c r="U41" s="32" t="n"/>
      <c r="V41" s="36">
        <f>IF(A41="","",ROUNDUP(Q41/4,0))</f>
        <v/>
      </c>
      <c r="W41" s="33">
        <f>IF(A41="","",U41*V41)</f>
        <v/>
      </c>
      <c r="X41" s="32" t="n"/>
      <c r="Y41" s="32" t="n"/>
      <c r="Z41" s="32" t="n"/>
      <c r="AA41" s="32" t="n"/>
      <c r="AB41" s="32" t="n"/>
      <c r="AC41" s="35" t="n"/>
      <c r="AD41" s="33">
        <f>IF(A41="","",R41*AC41)</f>
        <v/>
      </c>
      <c r="AE41" s="32" t="n"/>
      <c r="AF41" s="33">
        <f>IF(A41="","",SUM(T41,W41,X41:AB41,AD41,AE41))</f>
        <v/>
      </c>
      <c r="AG41" s="33">
        <f>IF(A41="","",R41-AF41)</f>
        <v/>
      </c>
      <c r="AH41" s="37">
        <f>IF(A41="","",IFERROR(R41/M41,0))</f>
        <v/>
      </c>
      <c r="AI41" s="37">
        <f>IF(A41="","",IFERROR(AG41/M41,0))</f>
        <v/>
      </c>
      <c r="AJ41" s="37">
        <f>IF(A41="","",IFERROR(AG41/M41,0))</f>
        <v/>
      </c>
      <c r="AK41" s="12">
        <f>IF(A41="","",IF(AJ41&gt;='Parámetros'!$B$8,"Rentable",IF(AJ41&gt;='Parámetros'!$B$9,"Revisar","Baja rentabilidad")))</f>
        <v/>
      </c>
      <c r="AL41" s="13" t="n"/>
    </row>
    <row r="42" ht="30" customHeight="1">
      <c r="A42" s="2" t="n"/>
      <c r="B42" s="3" t="n"/>
      <c r="C42" s="2" t="n"/>
      <c r="D42" s="3" t="n"/>
      <c r="E42" s="2" t="n"/>
      <c r="F42" s="2" t="n"/>
      <c r="G42" s="3" t="n"/>
      <c r="H42" s="2" t="n"/>
      <c r="I42" s="48" t="n"/>
      <c r="J42" s="32" t="n"/>
      <c r="K42" s="32" t="n"/>
      <c r="L42" s="32" t="n"/>
      <c r="M42" s="33">
        <f>IF(A42="","",SUM(J42:L42))</f>
        <v/>
      </c>
      <c r="N42" s="32" t="n"/>
      <c r="O42" s="34" t="n"/>
      <c r="P42" s="35" t="n"/>
      <c r="Q42" s="9">
        <f>IF(A42="","",O42*P42)</f>
        <v/>
      </c>
      <c r="R42" s="33">
        <f>IF(A42="","",N42*Q42)</f>
        <v/>
      </c>
      <c r="S42" s="35" t="n"/>
      <c r="T42" s="33">
        <f>IF(A42="","",R42*S42)</f>
        <v/>
      </c>
      <c r="U42" s="32" t="n"/>
      <c r="V42" s="36">
        <f>IF(A42="","",ROUNDUP(Q42/4,0))</f>
        <v/>
      </c>
      <c r="W42" s="33">
        <f>IF(A42="","",U42*V42)</f>
        <v/>
      </c>
      <c r="X42" s="32" t="n"/>
      <c r="Y42" s="32" t="n"/>
      <c r="Z42" s="32" t="n"/>
      <c r="AA42" s="32" t="n"/>
      <c r="AB42" s="32" t="n"/>
      <c r="AC42" s="35" t="n"/>
      <c r="AD42" s="33">
        <f>IF(A42="","",R42*AC42)</f>
        <v/>
      </c>
      <c r="AE42" s="32" t="n"/>
      <c r="AF42" s="33">
        <f>IF(A42="","",SUM(T42,W42,X42:AB42,AD42,AE42))</f>
        <v/>
      </c>
      <c r="AG42" s="33">
        <f>IF(A42="","",R42-AF42)</f>
        <v/>
      </c>
      <c r="AH42" s="37">
        <f>IF(A42="","",IFERROR(R42/M42,0))</f>
        <v/>
      </c>
      <c r="AI42" s="37">
        <f>IF(A42="","",IFERROR(AG42/M42,0))</f>
        <v/>
      </c>
      <c r="AJ42" s="37">
        <f>IF(A42="","",IFERROR(AG42/M42,0))</f>
        <v/>
      </c>
      <c r="AK42" s="12">
        <f>IF(A42="","",IF(AJ42&gt;='Parámetros'!$B$8,"Rentable",IF(AJ42&gt;='Parámetros'!$B$9,"Revisar","Baja rentabilidad")))</f>
        <v/>
      </c>
      <c r="AL42" s="13" t="n"/>
    </row>
    <row r="43" ht="30" customHeight="1">
      <c r="A43" s="2" t="n"/>
      <c r="B43" s="3" t="n"/>
      <c r="C43" s="2" t="n"/>
      <c r="D43" s="3" t="n"/>
      <c r="E43" s="2" t="n"/>
      <c r="F43" s="2" t="n"/>
      <c r="G43" s="3" t="n"/>
      <c r="H43" s="2" t="n"/>
      <c r="I43" s="48" t="n"/>
      <c r="J43" s="32" t="n"/>
      <c r="K43" s="32" t="n"/>
      <c r="L43" s="32" t="n"/>
      <c r="M43" s="33">
        <f>IF(A43="","",SUM(J43:L43))</f>
        <v/>
      </c>
      <c r="N43" s="32" t="n"/>
      <c r="O43" s="34" t="n"/>
      <c r="P43" s="35" t="n"/>
      <c r="Q43" s="9">
        <f>IF(A43="","",O43*P43)</f>
        <v/>
      </c>
      <c r="R43" s="33">
        <f>IF(A43="","",N43*Q43)</f>
        <v/>
      </c>
      <c r="S43" s="35" t="n"/>
      <c r="T43" s="33">
        <f>IF(A43="","",R43*S43)</f>
        <v/>
      </c>
      <c r="U43" s="32" t="n"/>
      <c r="V43" s="36">
        <f>IF(A43="","",ROUNDUP(Q43/4,0))</f>
        <v/>
      </c>
      <c r="W43" s="33">
        <f>IF(A43="","",U43*V43)</f>
        <v/>
      </c>
      <c r="X43" s="32" t="n"/>
      <c r="Y43" s="32" t="n"/>
      <c r="Z43" s="32" t="n"/>
      <c r="AA43" s="32" t="n"/>
      <c r="AB43" s="32" t="n"/>
      <c r="AC43" s="35" t="n"/>
      <c r="AD43" s="33">
        <f>IF(A43="","",R43*AC43)</f>
        <v/>
      </c>
      <c r="AE43" s="32" t="n"/>
      <c r="AF43" s="33">
        <f>IF(A43="","",SUM(T43,W43,X43:AB43,AD43,AE43))</f>
        <v/>
      </c>
      <c r="AG43" s="33">
        <f>IF(A43="","",R43-AF43)</f>
        <v/>
      </c>
      <c r="AH43" s="37">
        <f>IF(A43="","",IFERROR(R43/M43,0))</f>
        <v/>
      </c>
      <c r="AI43" s="37">
        <f>IF(A43="","",IFERROR(AG43/M43,0))</f>
        <v/>
      </c>
      <c r="AJ43" s="37">
        <f>IF(A43="","",IFERROR(AG43/M43,0))</f>
        <v/>
      </c>
      <c r="AK43" s="12">
        <f>IF(A43="","",IF(AJ43&gt;='Parámetros'!$B$8,"Rentable",IF(AJ43&gt;='Parámetros'!$B$9,"Revisar","Baja rentabilidad")))</f>
        <v/>
      </c>
      <c r="AL43" s="13" t="n"/>
    </row>
    <row r="44" ht="30" customHeight="1">
      <c r="A44" s="2" t="n"/>
      <c r="B44" s="3" t="n"/>
      <c r="C44" s="2" t="n"/>
      <c r="D44" s="3" t="n"/>
      <c r="E44" s="2" t="n"/>
      <c r="F44" s="2" t="n"/>
      <c r="G44" s="3" t="n"/>
      <c r="H44" s="2" t="n"/>
      <c r="I44" s="48" t="n"/>
      <c r="J44" s="32" t="n"/>
      <c r="K44" s="32" t="n"/>
      <c r="L44" s="32" t="n"/>
      <c r="M44" s="33">
        <f>IF(A44="","",SUM(J44:L44))</f>
        <v/>
      </c>
      <c r="N44" s="32" t="n"/>
      <c r="O44" s="34" t="n"/>
      <c r="P44" s="35" t="n"/>
      <c r="Q44" s="9">
        <f>IF(A44="","",O44*P44)</f>
        <v/>
      </c>
      <c r="R44" s="33">
        <f>IF(A44="","",N44*Q44)</f>
        <v/>
      </c>
      <c r="S44" s="35" t="n"/>
      <c r="T44" s="33">
        <f>IF(A44="","",R44*S44)</f>
        <v/>
      </c>
      <c r="U44" s="32" t="n"/>
      <c r="V44" s="36">
        <f>IF(A44="","",ROUNDUP(Q44/4,0))</f>
        <v/>
      </c>
      <c r="W44" s="33">
        <f>IF(A44="","",U44*V44)</f>
        <v/>
      </c>
      <c r="X44" s="32" t="n"/>
      <c r="Y44" s="32" t="n"/>
      <c r="Z44" s="32" t="n"/>
      <c r="AA44" s="32" t="n"/>
      <c r="AB44" s="32" t="n"/>
      <c r="AC44" s="35" t="n"/>
      <c r="AD44" s="33">
        <f>IF(A44="","",R44*AC44)</f>
        <v/>
      </c>
      <c r="AE44" s="32" t="n"/>
      <c r="AF44" s="33">
        <f>IF(A44="","",SUM(T44,W44,X44:AB44,AD44,AE44))</f>
        <v/>
      </c>
      <c r="AG44" s="33">
        <f>IF(A44="","",R44-AF44)</f>
        <v/>
      </c>
      <c r="AH44" s="37">
        <f>IF(A44="","",IFERROR(R44/M44,0))</f>
        <v/>
      </c>
      <c r="AI44" s="37">
        <f>IF(A44="","",IFERROR(AG44/M44,0))</f>
        <v/>
      </c>
      <c r="AJ44" s="37">
        <f>IF(A44="","",IFERROR(AG44/M44,0))</f>
        <v/>
      </c>
      <c r="AK44" s="12">
        <f>IF(A44="","",IF(AJ44&gt;='Parámetros'!$B$8,"Rentable",IF(AJ44&gt;='Parámetros'!$B$9,"Revisar","Baja rentabilidad")))</f>
        <v/>
      </c>
      <c r="AL44" s="13" t="n"/>
    </row>
    <row r="45" ht="30" customHeight="1">
      <c r="A45" s="2" t="n"/>
      <c r="B45" s="3" t="n"/>
      <c r="C45" s="2" t="n"/>
      <c r="D45" s="3" t="n"/>
      <c r="E45" s="2" t="n"/>
      <c r="F45" s="2" t="n"/>
      <c r="G45" s="3" t="n"/>
      <c r="H45" s="2" t="n"/>
      <c r="I45" s="48" t="n"/>
      <c r="J45" s="32" t="n"/>
      <c r="K45" s="32" t="n"/>
      <c r="L45" s="32" t="n"/>
      <c r="M45" s="33">
        <f>IF(A45="","",SUM(J45:L45))</f>
        <v/>
      </c>
      <c r="N45" s="32" t="n"/>
      <c r="O45" s="34" t="n"/>
      <c r="P45" s="35" t="n"/>
      <c r="Q45" s="9">
        <f>IF(A45="","",O45*P45)</f>
        <v/>
      </c>
      <c r="R45" s="33">
        <f>IF(A45="","",N45*Q45)</f>
        <v/>
      </c>
      <c r="S45" s="35" t="n"/>
      <c r="T45" s="33">
        <f>IF(A45="","",R45*S45)</f>
        <v/>
      </c>
      <c r="U45" s="32" t="n"/>
      <c r="V45" s="36">
        <f>IF(A45="","",ROUNDUP(Q45/4,0))</f>
        <v/>
      </c>
      <c r="W45" s="33">
        <f>IF(A45="","",U45*V45)</f>
        <v/>
      </c>
      <c r="X45" s="32" t="n"/>
      <c r="Y45" s="32" t="n"/>
      <c r="Z45" s="32" t="n"/>
      <c r="AA45" s="32" t="n"/>
      <c r="AB45" s="32" t="n"/>
      <c r="AC45" s="35" t="n"/>
      <c r="AD45" s="33">
        <f>IF(A45="","",R45*AC45)</f>
        <v/>
      </c>
      <c r="AE45" s="32" t="n"/>
      <c r="AF45" s="33">
        <f>IF(A45="","",SUM(T45,W45,X45:AB45,AD45,AE45))</f>
        <v/>
      </c>
      <c r="AG45" s="33">
        <f>IF(A45="","",R45-AF45)</f>
        <v/>
      </c>
      <c r="AH45" s="37">
        <f>IF(A45="","",IFERROR(R45/M45,0))</f>
        <v/>
      </c>
      <c r="AI45" s="37">
        <f>IF(A45="","",IFERROR(AG45/M45,0))</f>
        <v/>
      </c>
      <c r="AJ45" s="37">
        <f>IF(A45="","",IFERROR(AG45/M45,0))</f>
        <v/>
      </c>
      <c r="AK45" s="12">
        <f>IF(A45="","",IF(AJ45&gt;='Parámetros'!$B$8,"Rentable",IF(AJ45&gt;='Parámetros'!$B$9,"Revisar","Baja rentabilidad")))</f>
        <v/>
      </c>
      <c r="AL45" s="13" t="n"/>
    </row>
    <row r="46" ht="30" customHeight="1">
      <c r="A46" s="2" t="n"/>
      <c r="B46" s="3" t="n"/>
      <c r="C46" s="2" t="n"/>
      <c r="D46" s="3" t="n"/>
      <c r="E46" s="2" t="n"/>
      <c r="F46" s="2" t="n"/>
      <c r="G46" s="3" t="n"/>
      <c r="H46" s="2" t="n"/>
      <c r="I46" s="48" t="n"/>
      <c r="J46" s="32" t="n"/>
      <c r="K46" s="32" t="n"/>
      <c r="L46" s="32" t="n"/>
      <c r="M46" s="33">
        <f>IF(A46="","",SUM(J46:L46))</f>
        <v/>
      </c>
      <c r="N46" s="32" t="n"/>
      <c r="O46" s="34" t="n"/>
      <c r="P46" s="35" t="n"/>
      <c r="Q46" s="9">
        <f>IF(A46="","",O46*P46)</f>
        <v/>
      </c>
      <c r="R46" s="33">
        <f>IF(A46="","",N46*Q46)</f>
        <v/>
      </c>
      <c r="S46" s="35" t="n"/>
      <c r="T46" s="33">
        <f>IF(A46="","",R46*S46)</f>
        <v/>
      </c>
      <c r="U46" s="32" t="n"/>
      <c r="V46" s="36">
        <f>IF(A46="","",ROUNDUP(Q46/4,0))</f>
        <v/>
      </c>
      <c r="W46" s="33">
        <f>IF(A46="","",U46*V46)</f>
        <v/>
      </c>
      <c r="X46" s="32" t="n"/>
      <c r="Y46" s="32" t="n"/>
      <c r="Z46" s="32" t="n"/>
      <c r="AA46" s="32" t="n"/>
      <c r="AB46" s="32" t="n"/>
      <c r="AC46" s="35" t="n"/>
      <c r="AD46" s="33">
        <f>IF(A46="","",R46*AC46)</f>
        <v/>
      </c>
      <c r="AE46" s="32" t="n"/>
      <c r="AF46" s="33">
        <f>IF(A46="","",SUM(T46,W46,X46:AB46,AD46,AE46))</f>
        <v/>
      </c>
      <c r="AG46" s="33">
        <f>IF(A46="","",R46-AF46)</f>
        <v/>
      </c>
      <c r="AH46" s="37">
        <f>IF(A46="","",IFERROR(R46/M46,0))</f>
        <v/>
      </c>
      <c r="AI46" s="37">
        <f>IF(A46="","",IFERROR(AG46/M46,0))</f>
        <v/>
      </c>
      <c r="AJ46" s="37">
        <f>IF(A46="","",IFERROR(AG46/M46,0))</f>
        <v/>
      </c>
      <c r="AK46" s="12">
        <f>IF(A46="","",IF(AJ46&gt;='Parámetros'!$B$8,"Rentable",IF(AJ46&gt;='Parámetros'!$B$9,"Revisar","Baja rentabilidad")))</f>
        <v/>
      </c>
      <c r="AL46" s="13" t="n"/>
    </row>
    <row r="47" ht="30" customHeight="1">
      <c r="A47" s="2" t="n"/>
      <c r="B47" s="3" t="n"/>
      <c r="C47" s="2" t="n"/>
      <c r="D47" s="3" t="n"/>
      <c r="E47" s="2" t="n"/>
      <c r="F47" s="2" t="n"/>
      <c r="G47" s="3" t="n"/>
      <c r="H47" s="2" t="n"/>
      <c r="I47" s="48" t="n"/>
      <c r="J47" s="32" t="n"/>
      <c r="K47" s="32" t="n"/>
      <c r="L47" s="32" t="n"/>
      <c r="M47" s="33">
        <f>IF(A47="","",SUM(J47:L47))</f>
        <v/>
      </c>
      <c r="N47" s="32" t="n"/>
      <c r="O47" s="34" t="n"/>
      <c r="P47" s="35" t="n"/>
      <c r="Q47" s="9">
        <f>IF(A47="","",O47*P47)</f>
        <v/>
      </c>
      <c r="R47" s="33">
        <f>IF(A47="","",N47*Q47)</f>
        <v/>
      </c>
      <c r="S47" s="35" t="n"/>
      <c r="T47" s="33">
        <f>IF(A47="","",R47*S47)</f>
        <v/>
      </c>
      <c r="U47" s="32" t="n"/>
      <c r="V47" s="36">
        <f>IF(A47="","",ROUNDUP(Q47/4,0))</f>
        <v/>
      </c>
      <c r="W47" s="33">
        <f>IF(A47="","",U47*V47)</f>
        <v/>
      </c>
      <c r="X47" s="32" t="n"/>
      <c r="Y47" s="32" t="n"/>
      <c r="Z47" s="32" t="n"/>
      <c r="AA47" s="32" t="n"/>
      <c r="AB47" s="32" t="n"/>
      <c r="AC47" s="35" t="n"/>
      <c r="AD47" s="33">
        <f>IF(A47="","",R47*AC47)</f>
        <v/>
      </c>
      <c r="AE47" s="32" t="n"/>
      <c r="AF47" s="33">
        <f>IF(A47="","",SUM(T47,W47,X47:AB47,AD47,AE47))</f>
        <v/>
      </c>
      <c r="AG47" s="33">
        <f>IF(A47="","",R47-AF47)</f>
        <v/>
      </c>
      <c r="AH47" s="37">
        <f>IF(A47="","",IFERROR(R47/M47,0))</f>
        <v/>
      </c>
      <c r="AI47" s="37">
        <f>IF(A47="","",IFERROR(AG47/M47,0))</f>
        <v/>
      </c>
      <c r="AJ47" s="37">
        <f>IF(A47="","",IFERROR(AG47/M47,0))</f>
        <v/>
      </c>
      <c r="AK47" s="12">
        <f>IF(A47="","",IF(AJ47&gt;='Parámetros'!$B$8,"Rentable",IF(AJ47&gt;='Parámetros'!$B$9,"Revisar","Baja rentabilidad")))</f>
        <v/>
      </c>
      <c r="AL47" s="13" t="n"/>
    </row>
    <row r="48" ht="30" customHeight="1">
      <c r="A48" s="2" t="n"/>
      <c r="B48" s="3" t="n"/>
      <c r="C48" s="2" t="n"/>
      <c r="D48" s="3" t="n"/>
      <c r="E48" s="2" t="n"/>
      <c r="F48" s="2" t="n"/>
      <c r="G48" s="3" t="n"/>
      <c r="H48" s="2" t="n"/>
      <c r="I48" s="48" t="n"/>
      <c r="J48" s="32" t="n"/>
      <c r="K48" s="32" t="n"/>
      <c r="L48" s="32" t="n"/>
      <c r="M48" s="33">
        <f>IF(A48="","",SUM(J48:L48))</f>
        <v/>
      </c>
      <c r="N48" s="32" t="n"/>
      <c r="O48" s="34" t="n"/>
      <c r="P48" s="35" t="n"/>
      <c r="Q48" s="9">
        <f>IF(A48="","",O48*P48)</f>
        <v/>
      </c>
      <c r="R48" s="33">
        <f>IF(A48="","",N48*Q48)</f>
        <v/>
      </c>
      <c r="S48" s="35" t="n"/>
      <c r="T48" s="33">
        <f>IF(A48="","",R48*S48)</f>
        <v/>
      </c>
      <c r="U48" s="32" t="n"/>
      <c r="V48" s="36">
        <f>IF(A48="","",ROUNDUP(Q48/4,0))</f>
        <v/>
      </c>
      <c r="W48" s="33">
        <f>IF(A48="","",U48*V48)</f>
        <v/>
      </c>
      <c r="X48" s="32" t="n"/>
      <c r="Y48" s="32" t="n"/>
      <c r="Z48" s="32" t="n"/>
      <c r="AA48" s="32" t="n"/>
      <c r="AB48" s="32" t="n"/>
      <c r="AC48" s="35" t="n"/>
      <c r="AD48" s="33">
        <f>IF(A48="","",R48*AC48)</f>
        <v/>
      </c>
      <c r="AE48" s="32" t="n"/>
      <c r="AF48" s="33">
        <f>IF(A48="","",SUM(T48,W48,X48:AB48,AD48,AE48))</f>
        <v/>
      </c>
      <c r="AG48" s="33">
        <f>IF(A48="","",R48-AF48)</f>
        <v/>
      </c>
      <c r="AH48" s="37">
        <f>IF(A48="","",IFERROR(R48/M48,0))</f>
        <v/>
      </c>
      <c r="AI48" s="37">
        <f>IF(A48="","",IFERROR(AG48/M48,0))</f>
        <v/>
      </c>
      <c r="AJ48" s="37">
        <f>IF(A48="","",IFERROR(AG48/M48,0))</f>
        <v/>
      </c>
      <c r="AK48" s="12">
        <f>IF(A48="","",IF(AJ48&gt;='Parámetros'!$B$8,"Rentable",IF(AJ48&gt;='Parámetros'!$B$9,"Revisar","Baja rentabilidad")))</f>
        <v/>
      </c>
      <c r="AL48" s="13" t="n"/>
    </row>
    <row r="49" ht="30" customHeight="1">
      <c r="A49" s="2" t="n"/>
      <c r="B49" s="3" t="n"/>
      <c r="C49" s="2" t="n"/>
      <c r="D49" s="3" t="n"/>
      <c r="E49" s="2" t="n"/>
      <c r="F49" s="2" t="n"/>
      <c r="G49" s="3" t="n"/>
      <c r="H49" s="2" t="n"/>
      <c r="I49" s="48" t="n"/>
      <c r="J49" s="32" t="n"/>
      <c r="K49" s="32" t="n"/>
      <c r="L49" s="32" t="n"/>
      <c r="M49" s="33">
        <f>IF(A49="","",SUM(J49:L49))</f>
        <v/>
      </c>
      <c r="N49" s="32" t="n"/>
      <c r="O49" s="34" t="n"/>
      <c r="P49" s="35" t="n"/>
      <c r="Q49" s="9">
        <f>IF(A49="","",O49*P49)</f>
        <v/>
      </c>
      <c r="R49" s="33">
        <f>IF(A49="","",N49*Q49)</f>
        <v/>
      </c>
      <c r="S49" s="35" t="n"/>
      <c r="T49" s="33">
        <f>IF(A49="","",R49*S49)</f>
        <v/>
      </c>
      <c r="U49" s="32" t="n"/>
      <c r="V49" s="36">
        <f>IF(A49="","",ROUNDUP(Q49/4,0))</f>
        <v/>
      </c>
      <c r="W49" s="33">
        <f>IF(A49="","",U49*V49)</f>
        <v/>
      </c>
      <c r="X49" s="32" t="n"/>
      <c r="Y49" s="32" t="n"/>
      <c r="Z49" s="32" t="n"/>
      <c r="AA49" s="32" t="n"/>
      <c r="AB49" s="32" t="n"/>
      <c r="AC49" s="35" t="n"/>
      <c r="AD49" s="33">
        <f>IF(A49="","",R49*AC49)</f>
        <v/>
      </c>
      <c r="AE49" s="32" t="n"/>
      <c r="AF49" s="33">
        <f>IF(A49="","",SUM(T49,W49,X49:AB49,AD49,AE49))</f>
        <v/>
      </c>
      <c r="AG49" s="33">
        <f>IF(A49="","",R49-AF49)</f>
        <v/>
      </c>
      <c r="AH49" s="37">
        <f>IF(A49="","",IFERROR(R49/M49,0))</f>
        <v/>
      </c>
      <c r="AI49" s="37">
        <f>IF(A49="","",IFERROR(AG49/M49,0))</f>
        <v/>
      </c>
      <c r="AJ49" s="37">
        <f>IF(A49="","",IFERROR(AG49/M49,0))</f>
        <v/>
      </c>
      <c r="AK49" s="12">
        <f>IF(A49="","",IF(AJ49&gt;='Parámetros'!$B$8,"Rentable",IF(AJ49&gt;='Parámetros'!$B$9,"Revisar","Baja rentabilidad")))</f>
        <v/>
      </c>
      <c r="AL49" s="13" t="n"/>
    </row>
    <row r="50" ht="30" customHeight="1">
      <c r="A50" s="2" t="n"/>
      <c r="B50" s="3" t="n"/>
      <c r="C50" s="2" t="n"/>
      <c r="D50" s="3" t="n"/>
      <c r="E50" s="2" t="n"/>
      <c r="F50" s="2" t="n"/>
      <c r="G50" s="3" t="n"/>
      <c r="H50" s="2" t="n"/>
      <c r="I50" s="48" t="n"/>
      <c r="J50" s="32" t="n"/>
      <c r="K50" s="32" t="n"/>
      <c r="L50" s="32" t="n"/>
      <c r="M50" s="33">
        <f>IF(A50="","",SUM(J50:L50))</f>
        <v/>
      </c>
      <c r="N50" s="32" t="n"/>
      <c r="O50" s="34" t="n"/>
      <c r="P50" s="35" t="n"/>
      <c r="Q50" s="9">
        <f>IF(A50="","",O50*P50)</f>
        <v/>
      </c>
      <c r="R50" s="33">
        <f>IF(A50="","",N50*Q50)</f>
        <v/>
      </c>
      <c r="S50" s="35" t="n"/>
      <c r="T50" s="33">
        <f>IF(A50="","",R50*S50)</f>
        <v/>
      </c>
      <c r="U50" s="32" t="n"/>
      <c r="V50" s="36">
        <f>IF(A50="","",ROUNDUP(Q50/4,0))</f>
        <v/>
      </c>
      <c r="W50" s="33">
        <f>IF(A50="","",U50*V50)</f>
        <v/>
      </c>
      <c r="X50" s="32" t="n"/>
      <c r="Y50" s="32" t="n"/>
      <c r="Z50" s="32" t="n"/>
      <c r="AA50" s="32" t="n"/>
      <c r="AB50" s="32" t="n"/>
      <c r="AC50" s="35" t="n"/>
      <c r="AD50" s="33">
        <f>IF(A50="","",R50*AC50)</f>
        <v/>
      </c>
      <c r="AE50" s="32" t="n"/>
      <c r="AF50" s="33">
        <f>IF(A50="","",SUM(T50,W50,X50:AB50,AD50,AE50))</f>
        <v/>
      </c>
      <c r="AG50" s="33">
        <f>IF(A50="","",R50-AF50)</f>
        <v/>
      </c>
      <c r="AH50" s="37">
        <f>IF(A50="","",IFERROR(R50/M50,0))</f>
        <v/>
      </c>
      <c r="AI50" s="37">
        <f>IF(A50="","",IFERROR(AG50/M50,0))</f>
        <v/>
      </c>
      <c r="AJ50" s="37">
        <f>IF(A50="","",IFERROR(AG50/M50,0))</f>
        <v/>
      </c>
      <c r="AK50" s="12">
        <f>IF(A50="","",IF(AJ50&gt;='Parámetros'!$B$8,"Rentable",IF(AJ50&gt;='Parámetros'!$B$9,"Revisar","Baja rentabilidad")))</f>
        <v/>
      </c>
      <c r="AL50" s="13" t="n"/>
    </row>
    <row r="51" ht="30" customHeight="1">
      <c r="A51" s="2" t="n"/>
      <c r="B51" s="3" t="n"/>
      <c r="C51" s="2" t="n"/>
      <c r="D51" s="3" t="n"/>
      <c r="E51" s="2" t="n"/>
      <c r="F51" s="2" t="n"/>
      <c r="G51" s="3" t="n"/>
      <c r="H51" s="2" t="n"/>
      <c r="I51" s="48" t="n"/>
      <c r="J51" s="32" t="n"/>
      <c r="K51" s="32" t="n"/>
      <c r="L51" s="32" t="n"/>
      <c r="M51" s="33">
        <f>IF(A51="","",SUM(J51:L51))</f>
        <v/>
      </c>
      <c r="N51" s="32" t="n"/>
      <c r="O51" s="34" t="n"/>
      <c r="P51" s="35" t="n"/>
      <c r="Q51" s="9">
        <f>IF(A51="","",O51*P51)</f>
        <v/>
      </c>
      <c r="R51" s="33">
        <f>IF(A51="","",N51*Q51)</f>
        <v/>
      </c>
      <c r="S51" s="35" t="n"/>
      <c r="T51" s="33">
        <f>IF(A51="","",R51*S51)</f>
        <v/>
      </c>
      <c r="U51" s="32" t="n"/>
      <c r="V51" s="36">
        <f>IF(A51="","",ROUNDUP(Q51/4,0))</f>
        <v/>
      </c>
      <c r="W51" s="33">
        <f>IF(A51="","",U51*V51)</f>
        <v/>
      </c>
      <c r="X51" s="32" t="n"/>
      <c r="Y51" s="32" t="n"/>
      <c r="Z51" s="32" t="n"/>
      <c r="AA51" s="32" t="n"/>
      <c r="AB51" s="32" t="n"/>
      <c r="AC51" s="35" t="n"/>
      <c r="AD51" s="33">
        <f>IF(A51="","",R51*AC51)</f>
        <v/>
      </c>
      <c r="AE51" s="32" t="n"/>
      <c r="AF51" s="33">
        <f>IF(A51="","",SUM(T51,W51,X51:AB51,AD51,AE51))</f>
        <v/>
      </c>
      <c r="AG51" s="33">
        <f>IF(A51="","",R51-AF51)</f>
        <v/>
      </c>
      <c r="AH51" s="37">
        <f>IF(A51="","",IFERROR(R51/M51,0))</f>
        <v/>
      </c>
      <c r="AI51" s="37">
        <f>IF(A51="","",IFERROR(AG51/M51,0))</f>
        <v/>
      </c>
      <c r="AJ51" s="37">
        <f>IF(A51="","",IFERROR(AG51/M51,0))</f>
        <v/>
      </c>
      <c r="AK51" s="12">
        <f>IF(A51="","",IF(AJ51&gt;='Parámetros'!$B$8,"Rentable",IF(AJ51&gt;='Parámetros'!$B$9,"Revisar","Baja rentabilidad")))</f>
        <v/>
      </c>
      <c r="AL51" s="13" t="n"/>
    </row>
    <row r="52" ht="30" customHeight="1">
      <c r="A52" s="2" t="n"/>
      <c r="B52" s="3" t="n"/>
      <c r="C52" s="2" t="n"/>
      <c r="D52" s="3" t="n"/>
      <c r="E52" s="2" t="n"/>
      <c r="F52" s="2" t="n"/>
      <c r="G52" s="3" t="n"/>
      <c r="H52" s="2" t="n"/>
      <c r="I52" s="48" t="n"/>
      <c r="J52" s="32" t="n"/>
      <c r="K52" s="32" t="n"/>
      <c r="L52" s="32" t="n"/>
      <c r="M52" s="33">
        <f>IF(A52="","",SUM(J52:L52))</f>
        <v/>
      </c>
      <c r="N52" s="32" t="n"/>
      <c r="O52" s="34" t="n"/>
      <c r="P52" s="35" t="n"/>
      <c r="Q52" s="9">
        <f>IF(A52="","",O52*P52)</f>
        <v/>
      </c>
      <c r="R52" s="33">
        <f>IF(A52="","",N52*Q52)</f>
        <v/>
      </c>
      <c r="S52" s="35" t="n"/>
      <c r="T52" s="33">
        <f>IF(A52="","",R52*S52)</f>
        <v/>
      </c>
      <c r="U52" s="32" t="n"/>
      <c r="V52" s="36">
        <f>IF(A52="","",ROUNDUP(Q52/4,0))</f>
        <v/>
      </c>
      <c r="W52" s="33">
        <f>IF(A52="","",U52*V52)</f>
        <v/>
      </c>
      <c r="X52" s="32" t="n"/>
      <c r="Y52" s="32" t="n"/>
      <c r="Z52" s="32" t="n"/>
      <c r="AA52" s="32" t="n"/>
      <c r="AB52" s="32" t="n"/>
      <c r="AC52" s="35" t="n"/>
      <c r="AD52" s="33">
        <f>IF(A52="","",R52*AC52)</f>
        <v/>
      </c>
      <c r="AE52" s="32" t="n"/>
      <c r="AF52" s="33">
        <f>IF(A52="","",SUM(T52,W52,X52:AB52,AD52,AE52))</f>
        <v/>
      </c>
      <c r="AG52" s="33">
        <f>IF(A52="","",R52-AF52)</f>
        <v/>
      </c>
      <c r="AH52" s="37">
        <f>IF(A52="","",IFERROR(R52/M52,0))</f>
        <v/>
      </c>
      <c r="AI52" s="37">
        <f>IF(A52="","",IFERROR(AG52/M52,0))</f>
        <v/>
      </c>
      <c r="AJ52" s="37">
        <f>IF(A52="","",IFERROR(AG52/M52,0))</f>
        <v/>
      </c>
      <c r="AK52" s="12">
        <f>IF(A52="","",IF(AJ52&gt;='Parámetros'!$B$8,"Rentable",IF(AJ52&gt;='Parámetros'!$B$9,"Revisar","Baja rentabilidad")))</f>
        <v/>
      </c>
      <c r="AL52" s="13" t="n"/>
    </row>
    <row r="53" ht="30" customHeight="1">
      <c r="A53" s="2" t="n"/>
      <c r="B53" s="3" t="n"/>
      <c r="C53" s="2" t="n"/>
      <c r="D53" s="3" t="n"/>
      <c r="E53" s="2" t="n"/>
      <c r="F53" s="2" t="n"/>
      <c r="G53" s="3" t="n"/>
      <c r="H53" s="2" t="n"/>
      <c r="I53" s="48" t="n"/>
      <c r="J53" s="32" t="n"/>
      <c r="K53" s="32" t="n"/>
      <c r="L53" s="32" t="n"/>
      <c r="M53" s="33">
        <f>IF(A53="","",SUM(J53:L53))</f>
        <v/>
      </c>
      <c r="N53" s="32" t="n"/>
      <c r="O53" s="34" t="n"/>
      <c r="P53" s="35" t="n"/>
      <c r="Q53" s="9">
        <f>IF(A53="","",O53*P53)</f>
        <v/>
      </c>
      <c r="R53" s="33">
        <f>IF(A53="","",N53*Q53)</f>
        <v/>
      </c>
      <c r="S53" s="35" t="n"/>
      <c r="T53" s="33">
        <f>IF(A53="","",R53*S53)</f>
        <v/>
      </c>
      <c r="U53" s="32" t="n"/>
      <c r="V53" s="36">
        <f>IF(A53="","",ROUNDUP(Q53/4,0))</f>
        <v/>
      </c>
      <c r="W53" s="33">
        <f>IF(A53="","",U53*V53)</f>
        <v/>
      </c>
      <c r="X53" s="32" t="n"/>
      <c r="Y53" s="32" t="n"/>
      <c r="Z53" s="32" t="n"/>
      <c r="AA53" s="32" t="n"/>
      <c r="AB53" s="32" t="n"/>
      <c r="AC53" s="35" t="n"/>
      <c r="AD53" s="33">
        <f>IF(A53="","",R53*AC53)</f>
        <v/>
      </c>
      <c r="AE53" s="32" t="n"/>
      <c r="AF53" s="33">
        <f>IF(A53="","",SUM(T53,W53,X53:AB53,AD53,AE53))</f>
        <v/>
      </c>
      <c r="AG53" s="33">
        <f>IF(A53="","",R53-AF53)</f>
        <v/>
      </c>
      <c r="AH53" s="37">
        <f>IF(A53="","",IFERROR(R53/M53,0))</f>
        <v/>
      </c>
      <c r="AI53" s="37">
        <f>IF(A53="","",IFERROR(AG53/M53,0))</f>
        <v/>
      </c>
      <c r="AJ53" s="37">
        <f>IF(A53="","",IFERROR(AG53/M53,0))</f>
        <v/>
      </c>
      <c r="AK53" s="12">
        <f>IF(A53="","",IF(AJ53&gt;='Parámetros'!$B$8,"Rentable",IF(AJ53&gt;='Parámetros'!$B$9,"Revisar","Baja rentabilidad")))</f>
        <v/>
      </c>
      <c r="AL53" s="13" t="n"/>
    </row>
    <row r="54" ht="30" customHeight="1">
      <c r="A54" s="2" t="n"/>
      <c r="B54" s="3" t="n"/>
      <c r="C54" s="2" t="n"/>
      <c r="D54" s="3" t="n"/>
      <c r="E54" s="2" t="n"/>
      <c r="F54" s="2" t="n"/>
      <c r="G54" s="3" t="n"/>
      <c r="H54" s="2" t="n"/>
      <c r="I54" s="48" t="n"/>
      <c r="J54" s="32" t="n"/>
      <c r="K54" s="32" t="n"/>
      <c r="L54" s="32" t="n"/>
      <c r="M54" s="33">
        <f>IF(A54="","",SUM(J54:L54))</f>
        <v/>
      </c>
      <c r="N54" s="32" t="n"/>
      <c r="O54" s="34" t="n"/>
      <c r="P54" s="35" t="n"/>
      <c r="Q54" s="9">
        <f>IF(A54="","",O54*P54)</f>
        <v/>
      </c>
      <c r="R54" s="33">
        <f>IF(A54="","",N54*Q54)</f>
        <v/>
      </c>
      <c r="S54" s="35" t="n"/>
      <c r="T54" s="33">
        <f>IF(A54="","",R54*S54)</f>
        <v/>
      </c>
      <c r="U54" s="32" t="n"/>
      <c r="V54" s="36">
        <f>IF(A54="","",ROUNDUP(Q54/4,0))</f>
        <v/>
      </c>
      <c r="W54" s="33">
        <f>IF(A54="","",U54*V54)</f>
        <v/>
      </c>
      <c r="X54" s="32" t="n"/>
      <c r="Y54" s="32" t="n"/>
      <c r="Z54" s="32" t="n"/>
      <c r="AA54" s="32" t="n"/>
      <c r="AB54" s="32" t="n"/>
      <c r="AC54" s="35" t="n"/>
      <c r="AD54" s="33">
        <f>IF(A54="","",R54*AC54)</f>
        <v/>
      </c>
      <c r="AE54" s="32" t="n"/>
      <c r="AF54" s="33">
        <f>IF(A54="","",SUM(T54,W54,X54:AB54,AD54,AE54))</f>
        <v/>
      </c>
      <c r="AG54" s="33">
        <f>IF(A54="","",R54-AF54)</f>
        <v/>
      </c>
      <c r="AH54" s="37">
        <f>IF(A54="","",IFERROR(R54/M54,0))</f>
        <v/>
      </c>
      <c r="AI54" s="37">
        <f>IF(A54="","",IFERROR(AG54/M54,0))</f>
        <v/>
      </c>
      <c r="AJ54" s="37">
        <f>IF(A54="","",IFERROR(AG54/M54,0))</f>
        <v/>
      </c>
      <c r="AK54" s="12">
        <f>IF(A54="","",IF(AJ54&gt;='Parámetros'!$B$8,"Rentable",IF(AJ54&gt;='Parámetros'!$B$9,"Revisar","Baja rentabilidad")))</f>
        <v/>
      </c>
      <c r="AL54" s="13" t="n"/>
    </row>
    <row r="55" ht="30" customHeight="1">
      <c r="A55" s="2" t="n"/>
      <c r="B55" s="3" t="n"/>
      <c r="C55" s="2" t="n"/>
      <c r="D55" s="3" t="n"/>
      <c r="E55" s="2" t="n"/>
      <c r="F55" s="2" t="n"/>
      <c r="G55" s="3" t="n"/>
      <c r="H55" s="2" t="n"/>
      <c r="I55" s="48" t="n"/>
      <c r="J55" s="32" t="n"/>
      <c r="K55" s="32" t="n"/>
      <c r="L55" s="32" t="n"/>
      <c r="M55" s="33">
        <f>IF(A55="","",SUM(J55:L55))</f>
        <v/>
      </c>
      <c r="N55" s="32" t="n"/>
      <c r="O55" s="34" t="n"/>
      <c r="P55" s="35" t="n"/>
      <c r="Q55" s="9">
        <f>IF(A55="","",O55*P55)</f>
        <v/>
      </c>
      <c r="R55" s="33">
        <f>IF(A55="","",N55*Q55)</f>
        <v/>
      </c>
      <c r="S55" s="35" t="n"/>
      <c r="T55" s="33">
        <f>IF(A55="","",R55*S55)</f>
        <v/>
      </c>
      <c r="U55" s="32" t="n"/>
      <c r="V55" s="36">
        <f>IF(A55="","",ROUNDUP(Q55/4,0))</f>
        <v/>
      </c>
      <c r="W55" s="33">
        <f>IF(A55="","",U55*V55)</f>
        <v/>
      </c>
      <c r="X55" s="32" t="n"/>
      <c r="Y55" s="32" t="n"/>
      <c r="Z55" s="32" t="n"/>
      <c r="AA55" s="32" t="n"/>
      <c r="AB55" s="32" t="n"/>
      <c r="AC55" s="35" t="n"/>
      <c r="AD55" s="33">
        <f>IF(A55="","",R55*AC55)</f>
        <v/>
      </c>
      <c r="AE55" s="32" t="n"/>
      <c r="AF55" s="33">
        <f>IF(A55="","",SUM(T55,W55,X55:AB55,AD55,AE55))</f>
        <v/>
      </c>
      <c r="AG55" s="33">
        <f>IF(A55="","",R55-AF55)</f>
        <v/>
      </c>
      <c r="AH55" s="37">
        <f>IF(A55="","",IFERROR(R55/M55,0))</f>
        <v/>
      </c>
      <c r="AI55" s="37">
        <f>IF(A55="","",IFERROR(AG55/M55,0))</f>
        <v/>
      </c>
      <c r="AJ55" s="37">
        <f>IF(A55="","",IFERROR(AG55/M55,0))</f>
        <v/>
      </c>
      <c r="AK55" s="12">
        <f>IF(A55="","",IF(AJ55&gt;='Parámetros'!$B$8,"Rentable",IF(AJ55&gt;='Parámetros'!$B$9,"Revisar","Baja rentabilidad")))</f>
        <v/>
      </c>
      <c r="AL55" s="13" t="n"/>
    </row>
    <row r="56" ht="30" customHeight="1">
      <c r="A56" s="2" t="n"/>
      <c r="B56" s="3" t="n"/>
      <c r="C56" s="2" t="n"/>
      <c r="D56" s="3" t="n"/>
      <c r="E56" s="2" t="n"/>
      <c r="F56" s="2" t="n"/>
      <c r="G56" s="3" t="n"/>
      <c r="H56" s="2" t="n"/>
      <c r="I56" s="48" t="n"/>
      <c r="J56" s="32" t="n"/>
      <c r="K56" s="32" t="n"/>
      <c r="L56" s="32" t="n"/>
      <c r="M56" s="33">
        <f>IF(A56="","",SUM(J56:L56))</f>
        <v/>
      </c>
      <c r="N56" s="32" t="n"/>
      <c r="O56" s="34" t="n"/>
      <c r="P56" s="35" t="n"/>
      <c r="Q56" s="9">
        <f>IF(A56="","",O56*P56)</f>
        <v/>
      </c>
      <c r="R56" s="33">
        <f>IF(A56="","",N56*Q56)</f>
        <v/>
      </c>
      <c r="S56" s="35" t="n"/>
      <c r="T56" s="33">
        <f>IF(A56="","",R56*S56)</f>
        <v/>
      </c>
      <c r="U56" s="32" t="n"/>
      <c r="V56" s="36">
        <f>IF(A56="","",ROUNDUP(Q56/4,0))</f>
        <v/>
      </c>
      <c r="W56" s="33">
        <f>IF(A56="","",U56*V56)</f>
        <v/>
      </c>
      <c r="X56" s="32" t="n"/>
      <c r="Y56" s="32" t="n"/>
      <c r="Z56" s="32" t="n"/>
      <c r="AA56" s="32" t="n"/>
      <c r="AB56" s="32" t="n"/>
      <c r="AC56" s="35" t="n"/>
      <c r="AD56" s="33">
        <f>IF(A56="","",R56*AC56)</f>
        <v/>
      </c>
      <c r="AE56" s="32" t="n"/>
      <c r="AF56" s="33">
        <f>IF(A56="","",SUM(T56,W56,X56:AB56,AD56,AE56))</f>
        <v/>
      </c>
      <c r="AG56" s="33">
        <f>IF(A56="","",R56-AF56)</f>
        <v/>
      </c>
      <c r="AH56" s="37">
        <f>IF(A56="","",IFERROR(R56/M56,0))</f>
        <v/>
      </c>
      <c r="AI56" s="37">
        <f>IF(A56="","",IFERROR(AG56/M56,0))</f>
        <v/>
      </c>
      <c r="AJ56" s="37">
        <f>IF(A56="","",IFERROR(AG56/M56,0))</f>
        <v/>
      </c>
      <c r="AK56" s="12">
        <f>IF(A56="","",IF(AJ56&gt;='Parámetros'!$B$8,"Rentable",IF(AJ56&gt;='Parámetros'!$B$9,"Revisar","Baja rentabilidad")))</f>
        <v/>
      </c>
      <c r="AL56" s="13" t="n"/>
    </row>
    <row r="57" ht="30" customHeight="1">
      <c r="A57" s="2" t="n"/>
      <c r="B57" s="3" t="n"/>
      <c r="C57" s="2" t="n"/>
      <c r="D57" s="3" t="n"/>
      <c r="E57" s="2" t="n"/>
      <c r="F57" s="2" t="n"/>
      <c r="G57" s="3" t="n"/>
      <c r="H57" s="2" t="n"/>
      <c r="I57" s="48" t="n"/>
      <c r="J57" s="32" t="n"/>
      <c r="K57" s="32" t="n"/>
      <c r="L57" s="32" t="n"/>
      <c r="M57" s="33">
        <f>IF(A57="","",SUM(J57:L57))</f>
        <v/>
      </c>
      <c r="N57" s="32" t="n"/>
      <c r="O57" s="34" t="n"/>
      <c r="P57" s="35" t="n"/>
      <c r="Q57" s="9">
        <f>IF(A57="","",O57*P57)</f>
        <v/>
      </c>
      <c r="R57" s="33">
        <f>IF(A57="","",N57*Q57)</f>
        <v/>
      </c>
      <c r="S57" s="35" t="n"/>
      <c r="T57" s="33">
        <f>IF(A57="","",R57*S57)</f>
        <v/>
      </c>
      <c r="U57" s="32" t="n"/>
      <c r="V57" s="36">
        <f>IF(A57="","",ROUNDUP(Q57/4,0))</f>
        <v/>
      </c>
      <c r="W57" s="33">
        <f>IF(A57="","",U57*V57)</f>
        <v/>
      </c>
      <c r="X57" s="32" t="n"/>
      <c r="Y57" s="32" t="n"/>
      <c r="Z57" s="32" t="n"/>
      <c r="AA57" s="32" t="n"/>
      <c r="AB57" s="32" t="n"/>
      <c r="AC57" s="35" t="n"/>
      <c r="AD57" s="33">
        <f>IF(A57="","",R57*AC57)</f>
        <v/>
      </c>
      <c r="AE57" s="32" t="n"/>
      <c r="AF57" s="33">
        <f>IF(A57="","",SUM(T57,W57,X57:AB57,AD57,AE57))</f>
        <v/>
      </c>
      <c r="AG57" s="33">
        <f>IF(A57="","",R57-AF57)</f>
        <v/>
      </c>
      <c r="AH57" s="37">
        <f>IF(A57="","",IFERROR(R57/M57,0))</f>
        <v/>
      </c>
      <c r="AI57" s="37">
        <f>IF(A57="","",IFERROR(AG57/M57,0))</f>
        <v/>
      </c>
      <c r="AJ57" s="37">
        <f>IF(A57="","",IFERROR(AG57/M57,0))</f>
        <v/>
      </c>
      <c r="AK57" s="12">
        <f>IF(A57="","",IF(AJ57&gt;='Parámetros'!$B$8,"Rentable",IF(AJ57&gt;='Parámetros'!$B$9,"Revisar","Baja rentabilidad")))</f>
        <v/>
      </c>
      <c r="AL57" s="13" t="n"/>
    </row>
    <row r="58" ht="30" customHeight="1">
      <c r="A58" s="2" t="n"/>
      <c r="B58" s="3" t="n"/>
      <c r="C58" s="2" t="n"/>
      <c r="D58" s="3" t="n"/>
      <c r="E58" s="2" t="n"/>
      <c r="F58" s="2" t="n"/>
      <c r="G58" s="3" t="n"/>
      <c r="H58" s="2" t="n"/>
      <c r="I58" s="48" t="n"/>
      <c r="J58" s="32" t="n"/>
      <c r="K58" s="32" t="n"/>
      <c r="L58" s="32" t="n"/>
      <c r="M58" s="33">
        <f>IF(A58="","",SUM(J58:L58))</f>
        <v/>
      </c>
      <c r="N58" s="32" t="n"/>
      <c r="O58" s="34" t="n"/>
      <c r="P58" s="35" t="n"/>
      <c r="Q58" s="9">
        <f>IF(A58="","",O58*P58)</f>
        <v/>
      </c>
      <c r="R58" s="33">
        <f>IF(A58="","",N58*Q58)</f>
        <v/>
      </c>
      <c r="S58" s="35" t="n"/>
      <c r="T58" s="33">
        <f>IF(A58="","",R58*S58)</f>
        <v/>
      </c>
      <c r="U58" s="32" t="n"/>
      <c r="V58" s="36">
        <f>IF(A58="","",ROUNDUP(Q58/4,0))</f>
        <v/>
      </c>
      <c r="W58" s="33">
        <f>IF(A58="","",U58*V58)</f>
        <v/>
      </c>
      <c r="X58" s="32" t="n"/>
      <c r="Y58" s="32" t="n"/>
      <c r="Z58" s="32" t="n"/>
      <c r="AA58" s="32" t="n"/>
      <c r="AB58" s="32" t="n"/>
      <c r="AC58" s="35" t="n"/>
      <c r="AD58" s="33">
        <f>IF(A58="","",R58*AC58)</f>
        <v/>
      </c>
      <c r="AE58" s="32" t="n"/>
      <c r="AF58" s="33">
        <f>IF(A58="","",SUM(T58,W58,X58:AB58,AD58,AE58))</f>
        <v/>
      </c>
      <c r="AG58" s="33">
        <f>IF(A58="","",R58-AF58)</f>
        <v/>
      </c>
      <c r="AH58" s="37">
        <f>IF(A58="","",IFERROR(R58/M58,0))</f>
        <v/>
      </c>
      <c r="AI58" s="37">
        <f>IF(A58="","",IFERROR(AG58/M58,0))</f>
        <v/>
      </c>
      <c r="AJ58" s="37">
        <f>IF(A58="","",IFERROR(AG58/M58,0))</f>
        <v/>
      </c>
      <c r="AK58" s="12">
        <f>IF(A58="","",IF(AJ58&gt;='Parámetros'!$B$8,"Rentable",IF(AJ58&gt;='Parámetros'!$B$9,"Revisar","Baja rentabilidad")))</f>
        <v/>
      </c>
      <c r="AL58" s="13" t="n"/>
    </row>
    <row r="59" ht="30" customHeight="1">
      <c r="A59" s="2" t="n"/>
      <c r="B59" s="3" t="n"/>
      <c r="C59" s="2" t="n"/>
      <c r="D59" s="3" t="n"/>
      <c r="E59" s="2" t="n"/>
      <c r="F59" s="2" t="n"/>
      <c r="G59" s="3" t="n"/>
      <c r="H59" s="2" t="n"/>
      <c r="I59" s="48" t="n"/>
      <c r="J59" s="32" t="n"/>
      <c r="K59" s="32" t="n"/>
      <c r="L59" s="32" t="n"/>
      <c r="M59" s="33">
        <f>IF(A59="","",SUM(J59:L59))</f>
        <v/>
      </c>
      <c r="N59" s="32" t="n"/>
      <c r="O59" s="34" t="n"/>
      <c r="P59" s="35" t="n"/>
      <c r="Q59" s="9">
        <f>IF(A59="","",O59*P59)</f>
        <v/>
      </c>
      <c r="R59" s="33">
        <f>IF(A59="","",N59*Q59)</f>
        <v/>
      </c>
      <c r="S59" s="35" t="n"/>
      <c r="T59" s="33">
        <f>IF(A59="","",R59*S59)</f>
        <v/>
      </c>
      <c r="U59" s="32" t="n"/>
      <c r="V59" s="36">
        <f>IF(A59="","",ROUNDUP(Q59/4,0))</f>
        <v/>
      </c>
      <c r="W59" s="33">
        <f>IF(A59="","",U59*V59)</f>
        <v/>
      </c>
      <c r="X59" s="32" t="n"/>
      <c r="Y59" s="32" t="n"/>
      <c r="Z59" s="32" t="n"/>
      <c r="AA59" s="32" t="n"/>
      <c r="AB59" s="32" t="n"/>
      <c r="AC59" s="35" t="n"/>
      <c r="AD59" s="33">
        <f>IF(A59="","",R59*AC59)</f>
        <v/>
      </c>
      <c r="AE59" s="32" t="n"/>
      <c r="AF59" s="33">
        <f>IF(A59="","",SUM(T59,W59,X59:AB59,AD59,AE59))</f>
        <v/>
      </c>
      <c r="AG59" s="33">
        <f>IF(A59="","",R59-AF59)</f>
        <v/>
      </c>
      <c r="AH59" s="37">
        <f>IF(A59="","",IFERROR(R59/M59,0))</f>
        <v/>
      </c>
      <c r="AI59" s="37">
        <f>IF(A59="","",IFERROR(AG59/M59,0))</f>
        <v/>
      </c>
      <c r="AJ59" s="37">
        <f>IF(A59="","",IFERROR(AG59/M59,0))</f>
        <v/>
      </c>
      <c r="AK59" s="12">
        <f>IF(A59="","",IF(AJ59&gt;='Parámetros'!$B$8,"Rentable",IF(AJ59&gt;='Parámetros'!$B$9,"Revisar","Baja rentabilidad")))</f>
        <v/>
      </c>
      <c r="AL59" s="13" t="n"/>
    </row>
    <row r="60" ht="30" customHeight="1">
      <c r="A60" s="2" t="n"/>
      <c r="B60" s="3" t="n"/>
      <c r="C60" s="2" t="n"/>
      <c r="D60" s="3" t="n"/>
      <c r="E60" s="2" t="n"/>
      <c r="F60" s="2" t="n"/>
      <c r="G60" s="3" t="n"/>
      <c r="H60" s="2" t="n"/>
      <c r="I60" s="48" t="n"/>
      <c r="J60" s="32" t="n"/>
      <c r="K60" s="32" t="n"/>
      <c r="L60" s="32" t="n"/>
      <c r="M60" s="33">
        <f>IF(A60="","",SUM(J60:L60))</f>
        <v/>
      </c>
      <c r="N60" s="32" t="n"/>
      <c r="O60" s="34" t="n"/>
      <c r="P60" s="35" t="n"/>
      <c r="Q60" s="9">
        <f>IF(A60="","",O60*P60)</f>
        <v/>
      </c>
      <c r="R60" s="33">
        <f>IF(A60="","",N60*Q60)</f>
        <v/>
      </c>
      <c r="S60" s="35" t="n"/>
      <c r="T60" s="33">
        <f>IF(A60="","",R60*S60)</f>
        <v/>
      </c>
      <c r="U60" s="32" t="n"/>
      <c r="V60" s="36">
        <f>IF(A60="","",ROUNDUP(Q60/4,0))</f>
        <v/>
      </c>
      <c r="W60" s="33">
        <f>IF(A60="","",U60*V60)</f>
        <v/>
      </c>
      <c r="X60" s="32" t="n"/>
      <c r="Y60" s="32" t="n"/>
      <c r="Z60" s="32" t="n"/>
      <c r="AA60" s="32" t="n"/>
      <c r="AB60" s="32" t="n"/>
      <c r="AC60" s="35" t="n"/>
      <c r="AD60" s="33">
        <f>IF(A60="","",R60*AC60)</f>
        <v/>
      </c>
      <c r="AE60" s="32" t="n"/>
      <c r="AF60" s="33">
        <f>IF(A60="","",SUM(T60,W60,X60:AB60,AD60,AE60))</f>
        <v/>
      </c>
      <c r="AG60" s="33">
        <f>IF(A60="","",R60-AF60)</f>
        <v/>
      </c>
      <c r="AH60" s="37">
        <f>IF(A60="","",IFERROR(R60/M60,0))</f>
        <v/>
      </c>
      <c r="AI60" s="37">
        <f>IF(A60="","",IFERROR(AG60/M60,0))</f>
        <v/>
      </c>
      <c r="AJ60" s="37">
        <f>IF(A60="","",IFERROR(AG60/M60,0))</f>
        <v/>
      </c>
      <c r="AK60" s="12">
        <f>IF(A60="","",IF(AJ60&gt;='Parámetros'!$B$8,"Rentable",IF(AJ60&gt;='Parámetros'!$B$9,"Revisar","Baja rentabilidad")))</f>
        <v/>
      </c>
      <c r="AL60" s="13" t="n"/>
    </row>
    <row r="61" ht="30" customHeight="1">
      <c r="A61" s="2" t="n"/>
      <c r="B61" s="3" t="n"/>
      <c r="C61" s="2" t="n"/>
      <c r="D61" s="3" t="n"/>
      <c r="E61" s="2" t="n"/>
      <c r="F61" s="2" t="n"/>
      <c r="G61" s="3" t="n"/>
      <c r="H61" s="2" t="n"/>
      <c r="I61" s="48" t="n"/>
      <c r="J61" s="32" t="n"/>
      <c r="K61" s="32" t="n"/>
      <c r="L61" s="32" t="n"/>
      <c r="M61" s="33">
        <f>IF(A61="","",SUM(J61:L61))</f>
        <v/>
      </c>
      <c r="N61" s="32" t="n"/>
      <c r="O61" s="34" t="n"/>
      <c r="P61" s="35" t="n"/>
      <c r="Q61" s="9">
        <f>IF(A61="","",O61*P61)</f>
        <v/>
      </c>
      <c r="R61" s="33">
        <f>IF(A61="","",N61*Q61)</f>
        <v/>
      </c>
      <c r="S61" s="35" t="n"/>
      <c r="T61" s="33">
        <f>IF(A61="","",R61*S61)</f>
        <v/>
      </c>
      <c r="U61" s="32" t="n"/>
      <c r="V61" s="36">
        <f>IF(A61="","",ROUNDUP(Q61/4,0))</f>
        <v/>
      </c>
      <c r="W61" s="33">
        <f>IF(A61="","",U61*V61)</f>
        <v/>
      </c>
      <c r="X61" s="32" t="n"/>
      <c r="Y61" s="32" t="n"/>
      <c r="Z61" s="32" t="n"/>
      <c r="AA61" s="32" t="n"/>
      <c r="AB61" s="32" t="n"/>
      <c r="AC61" s="35" t="n"/>
      <c r="AD61" s="33">
        <f>IF(A61="","",R61*AC61)</f>
        <v/>
      </c>
      <c r="AE61" s="32" t="n"/>
      <c r="AF61" s="33">
        <f>IF(A61="","",SUM(T61,W61,X61:AB61,AD61,AE61))</f>
        <v/>
      </c>
      <c r="AG61" s="33">
        <f>IF(A61="","",R61-AF61)</f>
        <v/>
      </c>
      <c r="AH61" s="37">
        <f>IF(A61="","",IFERROR(R61/M61,0))</f>
        <v/>
      </c>
      <c r="AI61" s="37">
        <f>IF(A61="","",IFERROR(AG61/M61,0))</f>
        <v/>
      </c>
      <c r="AJ61" s="37">
        <f>IF(A61="","",IFERROR(AG61/M61,0))</f>
        <v/>
      </c>
      <c r="AK61" s="12">
        <f>IF(A61="","",IF(AJ61&gt;='Parámetros'!$B$8,"Rentable",IF(AJ61&gt;='Parámetros'!$B$9,"Revisar","Baja rentabilidad")))</f>
        <v/>
      </c>
      <c r="AL61" s="13" t="n"/>
    </row>
    <row r="62" ht="30" customHeight="1">
      <c r="A62" s="2" t="n"/>
      <c r="B62" s="3" t="n"/>
      <c r="C62" s="2" t="n"/>
      <c r="D62" s="3" t="n"/>
      <c r="E62" s="2" t="n"/>
      <c r="F62" s="2" t="n"/>
      <c r="G62" s="3" t="n"/>
      <c r="H62" s="2" t="n"/>
      <c r="I62" s="48" t="n"/>
      <c r="J62" s="32" t="n"/>
      <c r="K62" s="32" t="n"/>
      <c r="L62" s="32" t="n"/>
      <c r="M62" s="33">
        <f>IF(A62="","",SUM(J62:L62))</f>
        <v/>
      </c>
      <c r="N62" s="32" t="n"/>
      <c r="O62" s="34" t="n"/>
      <c r="P62" s="35" t="n"/>
      <c r="Q62" s="9">
        <f>IF(A62="","",O62*P62)</f>
        <v/>
      </c>
      <c r="R62" s="33">
        <f>IF(A62="","",N62*Q62)</f>
        <v/>
      </c>
      <c r="S62" s="35" t="n"/>
      <c r="T62" s="33">
        <f>IF(A62="","",R62*S62)</f>
        <v/>
      </c>
      <c r="U62" s="32" t="n"/>
      <c r="V62" s="36">
        <f>IF(A62="","",ROUNDUP(Q62/4,0))</f>
        <v/>
      </c>
      <c r="W62" s="33">
        <f>IF(A62="","",U62*V62)</f>
        <v/>
      </c>
      <c r="X62" s="32" t="n"/>
      <c r="Y62" s="32" t="n"/>
      <c r="Z62" s="32" t="n"/>
      <c r="AA62" s="32" t="n"/>
      <c r="AB62" s="32" t="n"/>
      <c r="AC62" s="35" t="n"/>
      <c r="AD62" s="33">
        <f>IF(A62="","",R62*AC62)</f>
        <v/>
      </c>
      <c r="AE62" s="32" t="n"/>
      <c r="AF62" s="33">
        <f>IF(A62="","",SUM(T62,W62,X62:AB62,AD62,AE62))</f>
        <v/>
      </c>
      <c r="AG62" s="33">
        <f>IF(A62="","",R62-AF62)</f>
        <v/>
      </c>
      <c r="AH62" s="37">
        <f>IF(A62="","",IFERROR(R62/M62,0))</f>
        <v/>
      </c>
      <c r="AI62" s="37">
        <f>IF(A62="","",IFERROR(AG62/M62,0))</f>
        <v/>
      </c>
      <c r="AJ62" s="37">
        <f>IF(A62="","",IFERROR(AG62/M62,0))</f>
        <v/>
      </c>
      <c r="AK62" s="12">
        <f>IF(A62="","",IF(AJ62&gt;='Parámetros'!$B$8,"Rentable",IF(AJ62&gt;='Parámetros'!$B$9,"Revisar","Baja rentabilidad")))</f>
        <v/>
      </c>
      <c r="AL62" s="13" t="n"/>
    </row>
    <row r="63" ht="30" customHeight="1">
      <c r="A63" s="2" t="n"/>
      <c r="B63" s="3" t="n"/>
      <c r="C63" s="2" t="n"/>
      <c r="D63" s="3" t="n"/>
      <c r="E63" s="2" t="n"/>
      <c r="F63" s="2" t="n"/>
      <c r="G63" s="3" t="n"/>
      <c r="H63" s="2" t="n"/>
      <c r="I63" s="48" t="n"/>
      <c r="J63" s="32" t="n"/>
      <c r="K63" s="32" t="n"/>
      <c r="L63" s="32" t="n"/>
      <c r="M63" s="33">
        <f>IF(A63="","",SUM(J63:L63))</f>
        <v/>
      </c>
      <c r="N63" s="32" t="n"/>
      <c r="O63" s="34" t="n"/>
      <c r="P63" s="35" t="n"/>
      <c r="Q63" s="9">
        <f>IF(A63="","",O63*P63)</f>
        <v/>
      </c>
      <c r="R63" s="33">
        <f>IF(A63="","",N63*Q63)</f>
        <v/>
      </c>
      <c r="S63" s="35" t="n"/>
      <c r="T63" s="33">
        <f>IF(A63="","",R63*S63)</f>
        <v/>
      </c>
      <c r="U63" s="32" t="n"/>
      <c r="V63" s="36">
        <f>IF(A63="","",ROUNDUP(Q63/4,0))</f>
        <v/>
      </c>
      <c r="W63" s="33">
        <f>IF(A63="","",U63*V63)</f>
        <v/>
      </c>
      <c r="X63" s="32" t="n"/>
      <c r="Y63" s="32" t="n"/>
      <c r="Z63" s="32" t="n"/>
      <c r="AA63" s="32" t="n"/>
      <c r="AB63" s="32" t="n"/>
      <c r="AC63" s="35" t="n"/>
      <c r="AD63" s="33">
        <f>IF(A63="","",R63*AC63)</f>
        <v/>
      </c>
      <c r="AE63" s="32" t="n"/>
      <c r="AF63" s="33">
        <f>IF(A63="","",SUM(T63,W63,X63:AB63,AD63,AE63))</f>
        <v/>
      </c>
      <c r="AG63" s="33">
        <f>IF(A63="","",R63-AF63)</f>
        <v/>
      </c>
      <c r="AH63" s="37">
        <f>IF(A63="","",IFERROR(R63/M63,0))</f>
        <v/>
      </c>
      <c r="AI63" s="37">
        <f>IF(A63="","",IFERROR(AG63/M63,0))</f>
        <v/>
      </c>
      <c r="AJ63" s="37">
        <f>IF(A63="","",IFERROR(AG63/M63,0))</f>
        <v/>
      </c>
      <c r="AK63" s="12">
        <f>IF(A63="","",IF(AJ63&gt;='Parámetros'!$B$8,"Rentable",IF(AJ63&gt;='Parámetros'!$B$9,"Revisar","Baja rentabilidad")))</f>
        <v/>
      </c>
      <c r="AL63" s="13" t="n"/>
    </row>
    <row r="64" ht="30" customHeight="1">
      <c r="A64" s="2" t="n"/>
      <c r="B64" s="3" t="n"/>
      <c r="C64" s="2" t="n"/>
      <c r="D64" s="3" t="n"/>
      <c r="E64" s="2" t="n"/>
      <c r="F64" s="2" t="n"/>
      <c r="G64" s="3" t="n"/>
      <c r="H64" s="2" t="n"/>
      <c r="I64" s="48" t="n"/>
      <c r="J64" s="32" t="n"/>
      <c r="K64" s="32" t="n"/>
      <c r="L64" s="32" t="n"/>
      <c r="M64" s="33">
        <f>IF(A64="","",SUM(J64:L64))</f>
        <v/>
      </c>
      <c r="N64" s="32" t="n"/>
      <c r="O64" s="34" t="n"/>
      <c r="P64" s="35" t="n"/>
      <c r="Q64" s="9">
        <f>IF(A64="","",O64*P64)</f>
        <v/>
      </c>
      <c r="R64" s="33">
        <f>IF(A64="","",N64*Q64)</f>
        <v/>
      </c>
      <c r="S64" s="35" t="n"/>
      <c r="T64" s="33">
        <f>IF(A64="","",R64*S64)</f>
        <v/>
      </c>
      <c r="U64" s="32" t="n"/>
      <c r="V64" s="36">
        <f>IF(A64="","",ROUNDUP(Q64/4,0))</f>
        <v/>
      </c>
      <c r="W64" s="33">
        <f>IF(A64="","",U64*V64)</f>
        <v/>
      </c>
      <c r="X64" s="32" t="n"/>
      <c r="Y64" s="32" t="n"/>
      <c r="Z64" s="32" t="n"/>
      <c r="AA64" s="32" t="n"/>
      <c r="AB64" s="32" t="n"/>
      <c r="AC64" s="35" t="n"/>
      <c r="AD64" s="33">
        <f>IF(A64="","",R64*AC64)</f>
        <v/>
      </c>
      <c r="AE64" s="32" t="n"/>
      <c r="AF64" s="33">
        <f>IF(A64="","",SUM(T64,W64,X64:AB64,AD64,AE64))</f>
        <v/>
      </c>
      <c r="AG64" s="33">
        <f>IF(A64="","",R64-AF64)</f>
        <v/>
      </c>
      <c r="AH64" s="37">
        <f>IF(A64="","",IFERROR(R64/M64,0))</f>
        <v/>
      </c>
      <c r="AI64" s="37">
        <f>IF(A64="","",IFERROR(AG64/M64,0))</f>
        <v/>
      </c>
      <c r="AJ64" s="37">
        <f>IF(A64="","",IFERROR(AG64/M64,0))</f>
        <v/>
      </c>
      <c r="AK64" s="12">
        <f>IF(A64="","",IF(AJ64&gt;='Parámetros'!$B$8,"Rentable",IF(AJ64&gt;='Parámetros'!$B$9,"Revisar","Baja rentabilidad")))</f>
        <v/>
      </c>
      <c r="AL64" s="13" t="n"/>
    </row>
    <row r="65" ht="30" customHeight="1">
      <c r="A65" s="2" t="n"/>
      <c r="B65" s="3" t="n"/>
      <c r="C65" s="2" t="n"/>
      <c r="D65" s="3" t="n"/>
      <c r="E65" s="2" t="n"/>
      <c r="F65" s="2" t="n"/>
      <c r="G65" s="3" t="n"/>
      <c r="H65" s="2" t="n"/>
      <c r="I65" s="48" t="n"/>
      <c r="J65" s="32" t="n"/>
      <c r="K65" s="32" t="n"/>
      <c r="L65" s="32" t="n"/>
      <c r="M65" s="33">
        <f>IF(A65="","",SUM(J65:L65))</f>
        <v/>
      </c>
      <c r="N65" s="32" t="n"/>
      <c r="O65" s="34" t="n"/>
      <c r="P65" s="35" t="n"/>
      <c r="Q65" s="9">
        <f>IF(A65="","",O65*P65)</f>
        <v/>
      </c>
      <c r="R65" s="33">
        <f>IF(A65="","",N65*Q65)</f>
        <v/>
      </c>
      <c r="S65" s="35" t="n"/>
      <c r="T65" s="33">
        <f>IF(A65="","",R65*S65)</f>
        <v/>
      </c>
      <c r="U65" s="32" t="n"/>
      <c r="V65" s="36">
        <f>IF(A65="","",ROUNDUP(Q65/4,0))</f>
        <v/>
      </c>
      <c r="W65" s="33">
        <f>IF(A65="","",U65*V65)</f>
        <v/>
      </c>
      <c r="X65" s="32" t="n"/>
      <c r="Y65" s="32" t="n"/>
      <c r="Z65" s="32" t="n"/>
      <c r="AA65" s="32" t="n"/>
      <c r="AB65" s="32" t="n"/>
      <c r="AC65" s="35" t="n"/>
      <c r="AD65" s="33">
        <f>IF(A65="","",R65*AC65)</f>
        <v/>
      </c>
      <c r="AE65" s="32" t="n"/>
      <c r="AF65" s="33">
        <f>IF(A65="","",SUM(T65,W65,X65:AB65,AD65,AE65))</f>
        <v/>
      </c>
      <c r="AG65" s="33">
        <f>IF(A65="","",R65-AF65)</f>
        <v/>
      </c>
      <c r="AH65" s="37">
        <f>IF(A65="","",IFERROR(R65/M65,0))</f>
        <v/>
      </c>
      <c r="AI65" s="37">
        <f>IF(A65="","",IFERROR(AG65/M65,0))</f>
        <v/>
      </c>
      <c r="AJ65" s="37">
        <f>IF(A65="","",IFERROR(AG65/M65,0))</f>
        <v/>
      </c>
      <c r="AK65" s="12">
        <f>IF(A65="","",IF(AJ65&gt;='Parámetros'!$B$8,"Rentable",IF(AJ65&gt;='Parámetros'!$B$9,"Revisar","Baja rentabilidad")))</f>
        <v/>
      </c>
      <c r="AL65" s="13" t="n"/>
    </row>
    <row r="66" ht="30" customHeight="1">
      <c r="A66" s="2" t="n"/>
      <c r="B66" s="3" t="n"/>
      <c r="C66" s="2" t="n"/>
      <c r="D66" s="3" t="n"/>
      <c r="E66" s="2" t="n"/>
      <c r="F66" s="2" t="n"/>
      <c r="G66" s="3" t="n"/>
      <c r="H66" s="2" t="n"/>
      <c r="I66" s="48" t="n"/>
      <c r="J66" s="32" t="n"/>
      <c r="K66" s="32" t="n"/>
      <c r="L66" s="32" t="n"/>
      <c r="M66" s="33">
        <f>IF(A66="","",SUM(J66:L66))</f>
        <v/>
      </c>
      <c r="N66" s="32" t="n"/>
      <c r="O66" s="34" t="n"/>
      <c r="P66" s="35" t="n"/>
      <c r="Q66" s="9">
        <f>IF(A66="","",O66*P66)</f>
        <v/>
      </c>
      <c r="R66" s="33">
        <f>IF(A66="","",N66*Q66)</f>
        <v/>
      </c>
      <c r="S66" s="35" t="n"/>
      <c r="T66" s="33">
        <f>IF(A66="","",R66*S66)</f>
        <v/>
      </c>
      <c r="U66" s="32" t="n"/>
      <c r="V66" s="36">
        <f>IF(A66="","",ROUNDUP(Q66/4,0))</f>
        <v/>
      </c>
      <c r="W66" s="33">
        <f>IF(A66="","",U66*V66)</f>
        <v/>
      </c>
      <c r="X66" s="32" t="n"/>
      <c r="Y66" s="32" t="n"/>
      <c r="Z66" s="32" t="n"/>
      <c r="AA66" s="32" t="n"/>
      <c r="AB66" s="32" t="n"/>
      <c r="AC66" s="35" t="n"/>
      <c r="AD66" s="33">
        <f>IF(A66="","",R66*AC66)</f>
        <v/>
      </c>
      <c r="AE66" s="32" t="n"/>
      <c r="AF66" s="33">
        <f>IF(A66="","",SUM(T66,W66,X66:AB66,AD66,AE66))</f>
        <v/>
      </c>
      <c r="AG66" s="33">
        <f>IF(A66="","",R66-AF66)</f>
        <v/>
      </c>
      <c r="AH66" s="37">
        <f>IF(A66="","",IFERROR(R66/M66,0))</f>
        <v/>
      </c>
      <c r="AI66" s="37">
        <f>IF(A66="","",IFERROR(AG66/M66,0))</f>
        <v/>
      </c>
      <c r="AJ66" s="37">
        <f>IF(A66="","",IFERROR(AG66/M66,0))</f>
        <v/>
      </c>
      <c r="AK66" s="12">
        <f>IF(A66="","",IF(AJ66&gt;='Parámetros'!$B$8,"Rentable",IF(AJ66&gt;='Parámetros'!$B$9,"Revisar","Baja rentabilidad")))</f>
        <v/>
      </c>
      <c r="AL66" s="13" t="n"/>
    </row>
    <row r="67" ht="30" customHeight="1">
      <c r="A67" s="2" t="n"/>
      <c r="B67" s="3" t="n"/>
      <c r="C67" s="2" t="n"/>
      <c r="D67" s="3" t="n"/>
      <c r="E67" s="2" t="n"/>
      <c r="F67" s="2" t="n"/>
      <c r="G67" s="3" t="n"/>
      <c r="H67" s="2" t="n"/>
      <c r="I67" s="48" t="n"/>
      <c r="J67" s="32" t="n"/>
      <c r="K67" s="32" t="n"/>
      <c r="L67" s="32" t="n"/>
      <c r="M67" s="33">
        <f>IF(A67="","",SUM(J67:L67))</f>
        <v/>
      </c>
      <c r="N67" s="32" t="n"/>
      <c r="O67" s="34" t="n"/>
      <c r="P67" s="35" t="n"/>
      <c r="Q67" s="9">
        <f>IF(A67="","",O67*P67)</f>
        <v/>
      </c>
      <c r="R67" s="33">
        <f>IF(A67="","",N67*Q67)</f>
        <v/>
      </c>
      <c r="S67" s="35" t="n"/>
      <c r="T67" s="33">
        <f>IF(A67="","",R67*S67)</f>
        <v/>
      </c>
      <c r="U67" s="32" t="n"/>
      <c r="V67" s="36">
        <f>IF(A67="","",ROUNDUP(Q67/4,0))</f>
        <v/>
      </c>
      <c r="W67" s="33">
        <f>IF(A67="","",U67*V67)</f>
        <v/>
      </c>
      <c r="X67" s="32" t="n"/>
      <c r="Y67" s="32" t="n"/>
      <c r="Z67" s="32" t="n"/>
      <c r="AA67" s="32" t="n"/>
      <c r="AB67" s="32" t="n"/>
      <c r="AC67" s="35" t="n"/>
      <c r="AD67" s="33">
        <f>IF(A67="","",R67*AC67)</f>
        <v/>
      </c>
      <c r="AE67" s="32" t="n"/>
      <c r="AF67" s="33">
        <f>IF(A67="","",SUM(T67,W67,X67:AB67,AD67,AE67))</f>
        <v/>
      </c>
      <c r="AG67" s="33">
        <f>IF(A67="","",R67-AF67)</f>
        <v/>
      </c>
      <c r="AH67" s="37">
        <f>IF(A67="","",IFERROR(R67/M67,0))</f>
        <v/>
      </c>
      <c r="AI67" s="37">
        <f>IF(A67="","",IFERROR(AG67/M67,0))</f>
        <v/>
      </c>
      <c r="AJ67" s="37">
        <f>IF(A67="","",IFERROR(AG67/M67,0))</f>
        <v/>
      </c>
      <c r="AK67" s="12">
        <f>IF(A67="","",IF(AJ67&gt;='Parámetros'!$B$8,"Rentable",IF(AJ67&gt;='Parámetros'!$B$9,"Revisar","Baja rentabilidad")))</f>
        <v/>
      </c>
      <c r="AL67" s="13" t="n"/>
    </row>
    <row r="68" ht="30" customHeight="1">
      <c r="A68" s="2" t="n"/>
      <c r="B68" s="3" t="n"/>
      <c r="C68" s="2" t="n"/>
      <c r="D68" s="3" t="n"/>
      <c r="E68" s="2" t="n"/>
      <c r="F68" s="2" t="n"/>
      <c r="G68" s="3" t="n"/>
      <c r="H68" s="2" t="n"/>
      <c r="I68" s="48" t="n"/>
      <c r="J68" s="32" t="n"/>
      <c r="K68" s="32" t="n"/>
      <c r="L68" s="32" t="n"/>
      <c r="M68" s="33">
        <f>IF(A68="","",SUM(J68:L68))</f>
        <v/>
      </c>
      <c r="N68" s="32" t="n"/>
      <c r="O68" s="34" t="n"/>
      <c r="P68" s="35" t="n"/>
      <c r="Q68" s="9">
        <f>IF(A68="","",O68*P68)</f>
        <v/>
      </c>
      <c r="R68" s="33">
        <f>IF(A68="","",N68*Q68)</f>
        <v/>
      </c>
      <c r="S68" s="35" t="n"/>
      <c r="T68" s="33">
        <f>IF(A68="","",R68*S68)</f>
        <v/>
      </c>
      <c r="U68" s="32" t="n"/>
      <c r="V68" s="36">
        <f>IF(A68="","",ROUNDUP(Q68/4,0))</f>
        <v/>
      </c>
      <c r="W68" s="33">
        <f>IF(A68="","",U68*V68)</f>
        <v/>
      </c>
      <c r="X68" s="32" t="n"/>
      <c r="Y68" s="32" t="n"/>
      <c r="Z68" s="32" t="n"/>
      <c r="AA68" s="32" t="n"/>
      <c r="AB68" s="32" t="n"/>
      <c r="AC68" s="35" t="n"/>
      <c r="AD68" s="33">
        <f>IF(A68="","",R68*AC68)</f>
        <v/>
      </c>
      <c r="AE68" s="32" t="n"/>
      <c r="AF68" s="33">
        <f>IF(A68="","",SUM(T68,W68,X68:AB68,AD68,AE68))</f>
        <v/>
      </c>
      <c r="AG68" s="33">
        <f>IF(A68="","",R68-AF68)</f>
        <v/>
      </c>
      <c r="AH68" s="37">
        <f>IF(A68="","",IFERROR(R68/M68,0))</f>
        <v/>
      </c>
      <c r="AI68" s="37">
        <f>IF(A68="","",IFERROR(AG68/M68,0))</f>
        <v/>
      </c>
      <c r="AJ68" s="37">
        <f>IF(A68="","",IFERROR(AG68/M68,0))</f>
        <v/>
      </c>
      <c r="AK68" s="12">
        <f>IF(A68="","",IF(AJ68&gt;='Parámetros'!$B$8,"Rentable",IF(AJ68&gt;='Parámetros'!$B$9,"Revisar","Baja rentabilidad")))</f>
        <v/>
      </c>
      <c r="AL68" s="13" t="n"/>
    </row>
    <row r="69" ht="30" customHeight="1">
      <c r="A69" s="2" t="n"/>
      <c r="B69" s="3" t="n"/>
      <c r="C69" s="2" t="n"/>
      <c r="D69" s="3" t="n"/>
      <c r="E69" s="2" t="n"/>
      <c r="F69" s="2" t="n"/>
      <c r="G69" s="3" t="n"/>
      <c r="H69" s="2" t="n"/>
      <c r="I69" s="48" t="n"/>
      <c r="J69" s="32" t="n"/>
      <c r="K69" s="32" t="n"/>
      <c r="L69" s="32" t="n"/>
      <c r="M69" s="33">
        <f>IF(A69="","",SUM(J69:L69))</f>
        <v/>
      </c>
      <c r="N69" s="32" t="n"/>
      <c r="O69" s="34" t="n"/>
      <c r="P69" s="35" t="n"/>
      <c r="Q69" s="9">
        <f>IF(A69="","",O69*P69)</f>
        <v/>
      </c>
      <c r="R69" s="33">
        <f>IF(A69="","",N69*Q69)</f>
        <v/>
      </c>
      <c r="S69" s="35" t="n"/>
      <c r="T69" s="33">
        <f>IF(A69="","",R69*S69)</f>
        <v/>
      </c>
      <c r="U69" s="32" t="n"/>
      <c r="V69" s="36">
        <f>IF(A69="","",ROUNDUP(Q69/4,0))</f>
        <v/>
      </c>
      <c r="W69" s="33">
        <f>IF(A69="","",U69*V69)</f>
        <v/>
      </c>
      <c r="X69" s="32" t="n"/>
      <c r="Y69" s="32" t="n"/>
      <c r="Z69" s="32" t="n"/>
      <c r="AA69" s="32" t="n"/>
      <c r="AB69" s="32" t="n"/>
      <c r="AC69" s="35" t="n"/>
      <c r="AD69" s="33">
        <f>IF(A69="","",R69*AC69)</f>
        <v/>
      </c>
      <c r="AE69" s="32" t="n"/>
      <c r="AF69" s="33">
        <f>IF(A69="","",SUM(T69,W69,X69:AB69,AD69,AE69))</f>
        <v/>
      </c>
      <c r="AG69" s="33">
        <f>IF(A69="","",R69-AF69)</f>
        <v/>
      </c>
      <c r="AH69" s="37">
        <f>IF(A69="","",IFERROR(R69/M69,0))</f>
        <v/>
      </c>
      <c r="AI69" s="37">
        <f>IF(A69="","",IFERROR(AG69/M69,0))</f>
        <v/>
      </c>
      <c r="AJ69" s="37">
        <f>IF(A69="","",IFERROR(AG69/M69,0))</f>
        <v/>
      </c>
      <c r="AK69" s="12">
        <f>IF(A69="","",IF(AJ69&gt;='Parámetros'!$B$8,"Rentable",IF(AJ69&gt;='Parámetros'!$B$9,"Revisar","Baja rentabilidad")))</f>
        <v/>
      </c>
      <c r="AL69" s="13" t="n"/>
    </row>
    <row r="70" ht="30" customHeight="1">
      <c r="A70" s="2" t="n"/>
      <c r="B70" s="3" t="n"/>
      <c r="C70" s="2" t="n"/>
      <c r="D70" s="3" t="n"/>
      <c r="E70" s="2" t="n"/>
      <c r="F70" s="2" t="n"/>
      <c r="G70" s="3" t="n"/>
      <c r="H70" s="2" t="n"/>
      <c r="I70" s="48" t="n"/>
      <c r="J70" s="32" t="n"/>
      <c r="K70" s="32" t="n"/>
      <c r="L70" s="32" t="n"/>
      <c r="M70" s="33">
        <f>IF(A70="","",SUM(J70:L70))</f>
        <v/>
      </c>
      <c r="N70" s="32" t="n"/>
      <c r="O70" s="34" t="n"/>
      <c r="P70" s="35" t="n"/>
      <c r="Q70" s="9">
        <f>IF(A70="","",O70*P70)</f>
        <v/>
      </c>
      <c r="R70" s="33">
        <f>IF(A70="","",N70*Q70)</f>
        <v/>
      </c>
      <c r="S70" s="35" t="n"/>
      <c r="T70" s="33">
        <f>IF(A70="","",R70*S70)</f>
        <v/>
      </c>
      <c r="U70" s="32" t="n"/>
      <c r="V70" s="36">
        <f>IF(A70="","",ROUNDUP(Q70/4,0))</f>
        <v/>
      </c>
      <c r="W70" s="33">
        <f>IF(A70="","",U70*V70)</f>
        <v/>
      </c>
      <c r="X70" s="32" t="n"/>
      <c r="Y70" s="32" t="n"/>
      <c r="Z70" s="32" t="n"/>
      <c r="AA70" s="32" t="n"/>
      <c r="AB70" s="32" t="n"/>
      <c r="AC70" s="35" t="n"/>
      <c r="AD70" s="33">
        <f>IF(A70="","",R70*AC70)</f>
        <v/>
      </c>
      <c r="AE70" s="32" t="n"/>
      <c r="AF70" s="33">
        <f>IF(A70="","",SUM(T70,W70,X70:AB70,AD70,AE70))</f>
        <v/>
      </c>
      <c r="AG70" s="33">
        <f>IF(A70="","",R70-AF70)</f>
        <v/>
      </c>
      <c r="AH70" s="37">
        <f>IF(A70="","",IFERROR(R70/M70,0))</f>
        <v/>
      </c>
      <c r="AI70" s="37">
        <f>IF(A70="","",IFERROR(AG70/M70,0))</f>
        <v/>
      </c>
      <c r="AJ70" s="37">
        <f>IF(A70="","",IFERROR(AG70/M70,0))</f>
        <v/>
      </c>
      <c r="AK70" s="12">
        <f>IF(A70="","",IF(AJ70&gt;='Parámetros'!$B$8,"Rentable",IF(AJ70&gt;='Parámetros'!$B$9,"Revisar","Baja rentabilidad")))</f>
        <v/>
      </c>
      <c r="AL70" s="13" t="n"/>
    </row>
    <row r="71" ht="30" customHeight="1">
      <c r="A71" s="2" t="n"/>
      <c r="B71" s="3" t="n"/>
      <c r="C71" s="2" t="n"/>
      <c r="D71" s="3" t="n"/>
      <c r="E71" s="2" t="n"/>
      <c r="F71" s="2" t="n"/>
      <c r="G71" s="3" t="n"/>
      <c r="H71" s="2" t="n"/>
      <c r="I71" s="48" t="n"/>
      <c r="J71" s="32" t="n"/>
      <c r="K71" s="32" t="n"/>
      <c r="L71" s="32" t="n"/>
      <c r="M71" s="33">
        <f>IF(A71="","",SUM(J71:L71))</f>
        <v/>
      </c>
      <c r="N71" s="32" t="n"/>
      <c r="O71" s="34" t="n"/>
      <c r="P71" s="35" t="n"/>
      <c r="Q71" s="9">
        <f>IF(A71="","",O71*P71)</f>
        <v/>
      </c>
      <c r="R71" s="33">
        <f>IF(A71="","",N71*Q71)</f>
        <v/>
      </c>
      <c r="S71" s="35" t="n"/>
      <c r="T71" s="33">
        <f>IF(A71="","",R71*S71)</f>
        <v/>
      </c>
      <c r="U71" s="32" t="n"/>
      <c r="V71" s="36">
        <f>IF(A71="","",ROUNDUP(Q71/4,0))</f>
        <v/>
      </c>
      <c r="W71" s="33">
        <f>IF(A71="","",U71*V71)</f>
        <v/>
      </c>
      <c r="X71" s="32" t="n"/>
      <c r="Y71" s="32" t="n"/>
      <c r="Z71" s="32" t="n"/>
      <c r="AA71" s="32" t="n"/>
      <c r="AB71" s="32" t="n"/>
      <c r="AC71" s="35" t="n"/>
      <c r="AD71" s="33">
        <f>IF(A71="","",R71*AC71)</f>
        <v/>
      </c>
      <c r="AE71" s="32" t="n"/>
      <c r="AF71" s="33">
        <f>IF(A71="","",SUM(T71,W71,X71:AB71,AD71,AE71))</f>
        <v/>
      </c>
      <c r="AG71" s="33">
        <f>IF(A71="","",R71-AF71)</f>
        <v/>
      </c>
      <c r="AH71" s="37">
        <f>IF(A71="","",IFERROR(R71/M71,0))</f>
        <v/>
      </c>
      <c r="AI71" s="37">
        <f>IF(A71="","",IFERROR(AG71/M71,0))</f>
        <v/>
      </c>
      <c r="AJ71" s="37">
        <f>IF(A71="","",IFERROR(AG71/M71,0))</f>
        <v/>
      </c>
      <c r="AK71" s="12">
        <f>IF(A71="","",IF(AJ71&gt;='Parámetros'!$B$8,"Rentable",IF(AJ71&gt;='Parámetros'!$B$9,"Revisar","Baja rentabilidad")))</f>
        <v/>
      </c>
      <c r="AL71" s="13" t="n"/>
    </row>
    <row r="72" ht="30" customHeight="1">
      <c r="A72" s="2" t="n"/>
      <c r="B72" s="3" t="n"/>
      <c r="C72" s="2" t="n"/>
      <c r="D72" s="3" t="n"/>
      <c r="E72" s="2" t="n"/>
      <c r="F72" s="2" t="n"/>
      <c r="G72" s="3" t="n"/>
      <c r="H72" s="2" t="n"/>
      <c r="I72" s="48" t="n"/>
      <c r="J72" s="32" t="n"/>
      <c r="K72" s="32" t="n"/>
      <c r="L72" s="32" t="n"/>
      <c r="M72" s="33">
        <f>IF(A72="","",SUM(J72:L72))</f>
        <v/>
      </c>
      <c r="N72" s="32" t="n"/>
      <c r="O72" s="34" t="n"/>
      <c r="P72" s="35" t="n"/>
      <c r="Q72" s="9">
        <f>IF(A72="","",O72*P72)</f>
        <v/>
      </c>
      <c r="R72" s="33">
        <f>IF(A72="","",N72*Q72)</f>
        <v/>
      </c>
      <c r="S72" s="35" t="n"/>
      <c r="T72" s="33">
        <f>IF(A72="","",R72*S72)</f>
        <v/>
      </c>
      <c r="U72" s="32" t="n"/>
      <c r="V72" s="36">
        <f>IF(A72="","",ROUNDUP(Q72/4,0))</f>
        <v/>
      </c>
      <c r="W72" s="33">
        <f>IF(A72="","",U72*V72)</f>
        <v/>
      </c>
      <c r="X72" s="32" t="n"/>
      <c r="Y72" s="32" t="n"/>
      <c r="Z72" s="32" t="n"/>
      <c r="AA72" s="32" t="n"/>
      <c r="AB72" s="32" t="n"/>
      <c r="AC72" s="35" t="n"/>
      <c r="AD72" s="33">
        <f>IF(A72="","",R72*AC72)</f>
        <v/>
      </c>
      <c r="AE72" s="32" t="n"/>
      <c r="AF72" s="33">
        <f>IF(A72="","",SUM(T72,W72,X72:AB72,AD72,AE72))</f>
        <v/>
      </c>
      <c r="AG72" s="33">
        <f>IF(A72="","",R72-AF72)</f>
        <v/>
      </c>
      <c r="AH72" s="37">
        <f>IF(A72="","",IFERROR(R72/M72,0))</f>
        <v/>
      </c>
      <c r="AI72" s="37">
        <f>IF(A72="","",IFERROR(AG72/M72,0))</f>
        <v/>
      </c>
      <c r="AJ72" s="37">
        <f>IF(A72="","",IFERROR(AG72/M72,0))</f>
        <v/>
      </c>
      <c r="AK72" s="12">
        <f>IF(A72="","",IF(AJ72&gt;='Parámetros'!$B$8,"Rentable",IF(AJ72&gt;='Parámetros'!$B$9,"Revisar","Baja rentabilidad")))</f>
        <v/>
      </c>
      <c r="AL72" s="13" t="n"/>
    </row>
    <row r="73" ht="30" customHeight="1">
      <c r="A73" s="2" t="n"/>
      <c r="B73" s="3" t="n"/>
      <c r="C73" s="2" t="n"/>
      <c r="D73" s="3" t="n"/>
      <c r="E73" s="2" t="n"/>
      <c r="F73" s="2" t="n"/>
      <c r="G73" s="3" t="n"/>
      <c r="H73" s="2" t="n"/>
      <c r="I73" s="48" t="n"/>
      <c r="J73" s="32" t="n"/>
      <c r="K73" s="32" t="n"/>
      <c r="L73" s="32" t="n"/>
      <c r="M73" s="33">
        <f>IF(A73="","",SUM(J73:L73))</f>
        <v/>
      </c>
      <c r="N73" s="32" t="n"/>
      <c r="O73" s="34" t="n"/>
      <c r="P73" s="35" t="n"/>
      <c r="Q73" s="9">
        <f>IF(A73="","",O73*P73)</f>
        <v/>
      </c>
      <c r="R73" s="33">
        <f>IF(A73="","",N73*Q73)</f>
        <v/>
      </c>
      <c r="S73" s="35" t="n"/>
      <c r="T73" s="33">
        <f>IF(A73="","",R73*S73)</f>
        <v/>
      </c>
      <c r="U73" s="32" t="n"/>
      <c r="V73" s="36">
        <f>IF(A73="","",ROUNDUP(Q73/4,0))</f>
        <v/>
      </c>
      <c r="W73" s="33">
        <f>IF(A73="","",U73*V73)</f>
        <v/>
      </c>
      <c r="X73" s="32" t="n"/>
      <c r="Y73" s="32" t="n"/>
      <c r="Z73" s="32" t="n"/>
      <c r="AA73" s="32" t="n"/>
      <c r="AB73" s="32" t="n"/>
      <c r="AC73" s="35" t="n"/>
      <c r="AD73" s="33">
        <f>IF(A73="","",R73*AC73)</f>
        <v/>
      </c>
      <c r="AE73" s="32" t="n"/>
      <c r="AF73" s="33">
        <f>IF(A73="","",SUM(T73,W73,X73:AB73,AD73,AE73))</f>
        <v/>
      </c>
      <c r="AG73" s="33">
        <f>IF(A73="","",R73-AF73)</f>
        <v/>
      </c>
      <c r="AH73" s="37">
        <f>IF(A73="","",IFERROR(R73/M73,0))</f>
        <v/>
      </c>
      <c r="AI73" s="37">
        <f>IF(A73="","",IFERROR(AG73/M73,0))</f>
        <v/>
      </c>
      <c r="AJ73" s="37">
        <f>IF(A73="","",IFERROR(AG73/M73,0))</f>
        <v/>
      </c>
      <c r="AK73" s="12">
        <f>IF(A73="","",IF(AJ73&gt;='Parámetros'!$B$8,"Rentable",IF(AJ73&gt;='Parámetros'!$B$9,"Revisar","Baja rentabilidad")))</f>
        <v/>
      </c>
      <c r="AL73" s="13" t="n"/>
    </row>
    <row r="74" ht="30" customHeight="1">
      <c r="A74" s="2" t="n"/>
      <c r="B74" s="3" t="n"/>
      <c r="C74" s="2" t="n"/>
      <c r="D74" s="3" t="n"/>
      <c r="E74" s="2" t="n"/>
      <c r="F74" s="2" t="n"/>
      <c r="G74" s="3" t="n"/>
      <c r="H74" s="2" t="n"/>
      <c r="I74" s="48" t="n"/>
      <c r="J74" s="32" t="n"/>
      <c r="K74" s="32" t="n"/>
      <c r="L74" s="32" t="n"/>
      <c r="M74" s="33">
        <f>IF(A74="","",SUM(J74:L74))</f>
        <v/>
      </c>
      <c r="N74" s="32" t="n"/>
      <c r="O74" s="34" t="n"/>
      <c r="P74" s="35" t="n"/>
      <c r="Q74" s="9">
        <f>IF(A74="","",O74*P74)</f>
        <v/>
      </c>
      <c r="R74" s="33">
        <f>IF(A74="","",N74*Q74)</f>
        <v/>
      </c>
      <c r="S74" s="35" t="n"/>
      <c r="T74" s="33">
        <f>IF(A74="","",R74*S74)</f>
        <v/>
      </c>
      <c r="U74" s="32" t="n"/>
      <c r="V74" s="36">
        <f>IF(A74="","",ROUNDUP(Q74/4,0))</f>
        <v/>
      </c>
      <c r="W74" s="33">
        <f>IF(A74="","",U74*V74)</f>
        <v/>
      </c>
      <c r="X74" s="32" t="n"/>
      <c r="Y74" s="32" t="n"/>
      <c r="Z74" s="32" t="n"/>
      <c r="AA74" s="32" t="n"/>
      <c r="AB74" s="32" t="n"/>
      <c r="AC74" s="35" t="n"/>
      <c r="AD74" s="33">
        <f>IF(A74="","",R74*AC74)</f>
        <v/>
      </c>
      <c r="AE74" s="32" t="n"/>
      <c r="AF74" s="33">
        <f>IF(A74="","",SUM(T74,W74,X74:AB74,AD74,AE74))</f>
        <v/>
      </c>
      <c r="AG74" s="33">
        <f>IF(A74="","",R74-AF74)</f>
        <v/>
      </c>
      <c r="AH74" s="37">
        <f>IF(A74="","",IFERROR(R74/M74,0))</f>
        <v/>
      </c>
      <c r="AI74" s="37">
        <f>IF(A74="","",IFERROR(AG74/M74,0))</f>
        <v/>
      </c>
      <c r="AJ74" s="37">
        <f>IF(A74="","",IFERROR(AG74/M74,0))</f>
        <v/>
      </c>
      <c r="AK74" s="12">
        <f>IF(A74="","",IF(AJ74&gt;='Parámetros'!$B$8,"Rentable",IF(AJ74&gt;='Parámetros'!$B$9,"Revisar","Baja rentabilidad")))</f>
        <v/>
      </c>
      <c r="AL74" s="13" t="n"/>
    </row>
    <row r="75" ht="30" customHeight="1">
      <c r="A75" s="2" t="n"/>
      <c r="B75" s="3" t="n"/>
      <c r="C75" s="2" t="n"/>
      <c r="D75" s="3" t="n"/>
      <c r="E75" s="2" t="n"/>
      <c r="F75" s="2" t="n"/>
      <c r="G75" s="3" t="n"/>
      <c r="H75" s="2" t="n"/>
      <c r="I75" s="48" t="n"/>
      <c r="J75" s="32" t="n"/>
      <c r="K75" s="32" t="n"/>
      <c r="L75" s="32" t="n"/>
      <c r="M75" s="33">
        <f>IF(A75="","",SUM(J75:L75))</f>
        <v/>
      </c>
      <c r="N75" s="32" t="n"/>
      <c r="O75" s="34" t="n"/>
      <c r="P75" s="35" t="n"/>
      <c r="Q75" s="9">
        <f>IF(A75="","",O75*P75)</f>
        <v/>
      </c>
      <c r="R75" s="33">
        <f>IF(A75="","",N75*Q75)</f>
        <v/>
      </c>
      <c r="S75" s="35" t="n"/>
      <c r="T75" s="33">
        <f>IF(A75="","",R75*S75)</f>
        <v/>
      </c>
      <c r="U75" s="32" t="n"/>
      <c r="V75" s="36">
        <f>IF(A75="","",ROUNDUP(Q75/4,0))</f>
        <v/>
      </c>
      <c r="W75" s="33">
        <f>IF(A75="","",U75*V75)</f>
        <v/>
      </c>
      <c r="X75" s="32" t="n"/>
      <c r="Y75" s="32" t="n"/>
      <c r="Z75" s="32" t="n"/>
      <c r="AA75" s="32" t="n"/>
      <c r="AB75" s="32" t="n"/>
      <c r="AC75" s="35" t="n"/>
      <c r="AD75" s="33">
        <f>IF(A75="","",R75*AC75)</f>
        <v/>
      </c>
      <c r="AE75" s="32" t="n"/>
      <c r="AF75" s="33">
        <f>IF(A75="","",SUM(T75,W75,X75:AB75,AD75,AE75))</f>
        <v/>
      </c>
      <c r="AG75" s="33">
        <f>IF(A75="","",R75-AF75)</f>
        <v/>
      </c>
      <c r="AH75" s="37">
        <f>IF(A75="","",IFERROR(R75/M75,0))</f>
        <v/>
      </c>
      <c r="AI75" s="37">
        <f>IF(A75="","",IFERROR(AG75/M75,0))</f>
        <v/>
      </c>
      <c r="AJ75" s="37">
        <f>IF(A75="","",IFERROR(AG75/M75,0))</f>
        <v/>
      </c>
      <c r="AK75" s="12">
        <f>IF(A75="","",IF(AJ75&gt;='Parámetros'!$B$8,"Rentable",IF(AJ75&gt;='Parámetros'!$B$9,"Revisar","Baja rentabilidad")))</f>
        <v/>
      </c>
      <c r="AL75" s="13" t="n"/>
    </row>
    <row r="76" ht="30" customHeight="1">
      <c r="A76" s="2" t="n"/>
      <c r="B76" s="3" t="n"/>
      <c r="C76" s="2" t="n"/>
      <c r="D76" s="3" t="n"/>
      <c r="E76" s="2" t="n"/>
      <c r="F76" s="2" t="n"/>
      <c r="G76" s="3" t="n"/>
      <c r="H76" s="2" t="n"/>
      <c r="I76" s="48" t="n"/>
      <c r="J76" s="32" t="n"/>
      <c r="K76" s="32" t="n"/>
      <c r="L76" s="32" t="n"/>
      <c r="M76" s="33">
        <f>IF(A76="","",SUM(J76:L76))</f>
        <v/>
      </c>
      <c r="N76" s="32" t="n"/>
      <c r="O76" s="34" t="n"/>
      <c r="P76" s="35" t="n"/>
      <c r="Q76" s="9">
        <f>IF(A76="","",O76*P76)</f>
        <v/>
      </c>
      <c r="R76" s="33">
        <f>IF(A76="","",N76*Q76)</f>
        <v/>
      </c>
      <c r="S76" s="35" t="n"/>
      <c r="T76" s="33">
        <f>IF(A76="","",R76*S76)</f>
        <v/>
      </c>
      <c r="U76" s="32" t="n"/>
      <c r="V76" s="36">
        <f>IF(A76="","",ROUNDUP(Q76/4,0))</f>
        <v/>
      </c>
      <c r="W76" s="33">
        <f>IF(A76="","",U76*V76)</f>
        <v/>
      </c>
      <c r="X76" s="32" t="n"/>
      <c r="Y76" s="32" t="n"/>
      <c r="Z76" s="32" t="n"/>
      <c r="AA76" s="32" t="n"/>
      <c r="AB76" s="32" t="n"/>
      <c r="AC76" s="35" t="n"/>
      <c r="AD76" s="33">
        <f>IF(A76="","",R76*AC76)</f>
        <v/>
      </c>
      <c r="AE76" s="32" t="n"/>
      <c r="AF76" s="33">
        <f>IF(A76="","",SUM(T76,W76,X76:AB76,AD76,AE76))</f>
        <v/>
      </c>
      <c r="AG76" s="33">
        <f>IF(A76="","",R76-AF76)</f>
        <v/>
      </c>
      <c r="AH76" s="37">
        <f>IF(A76="","",IFERROR(R76/M76,0))</f>
        <v/>
      </c>
      <c r="AI76" s="37">
        <f>IF(A76="","",IFERROR(AG76/M76,0))</f>
        <v/>
      </c>
      <c r="AJ76" s="37">
        <f>IF(A76="","",IFERROR(AG76/M76,0))</f>
        <v/>
      </c>
      <c r="AK76" s="12">
        <f>IF(A76="","",IF(AJ76&gt;='Parámetros'!$B$8,"Rentable",IF(AJ76&gt;='Parámetros'!$B$9,"Revisar","Baja rentabilidad")))</f>
        <v/>
      </c>
      <c r="AL76" s="13" t="n"/>
    </row>
    <row r="77" ht="30" customHeight="1">
      <c r="A77" s="2" t="n"/>
      <c r="B77" s="3" t="n"/>
      <c r="C77" s="2" t="n"/>
      <c r="D77" s="3" t="n"/>
      <c r="E77" s="2" t="n"/>
      <c r="F77" s="2" t="n"/>
      <c r="G77" s="3" t="n"/>
      <c r="H77" s="2" t="n"/>
      <c r="I77" s="48" t="n"/>
      <c r="J77" s="32" t="n"/>
      <c r="K77" s="32" t="n"/>
      <c r="L77" s="32" t="n"/>
      <c r="M77" s="33">
        <f>IF(A77="","",SUM(J77:L77))</f>
        <v/>
      </c>
      <c r="N77" s="32" t="n"/>
      <c r="O77" s="34" t="n"/>
      <c r="P77" s="35" t="n"/>
      <c r="Q77" s="9">
        <f>IF(A77="","",O77*P77)</f>
        <v/>
      </c>
      <c r="R77" s="33">
        <f>IF(A77="","",N77*Q77)</f>
        <v/>
      </c>
      <c r="S77" s="35" t="n"/>
      <c r="T77" s="33">
        <f>IF(A77="","",R77*S77)</f>
        <v/>
      </c>
      <c r="U77" s="32" t="n"/>
      <c r="V77" s="36">
        <f>IF(A77="","",ROUNDUP(Q77/4,0))</f>
        <v/>
      </c>
      <c r="W77" s="33">
        <f>IF(A77="","",U77*V77)</f>
        <v/>
      </c>
      <c r="X77" s="32" t="n"/>
      <c r="Y77" s="32" t="n"/>
      <c r="Z77" s="32" t="n"/>
      <c r="AA77" s="32" t="n"/>
      <c r="AB77" s="32" t="n"/>
      <c r="AC77" s="35" t="n"/>
      <c r="AD77" s="33">
        <f>IF(A77="","",R77*AC77)</f>
        <v/>
      </c>
      <c r="AE77" s="32" t="n"/>
      <c r="AF77" s="33">
        <f>IF(A77="","",SUM(T77,W77,X77:AB77,AD77,AE77))</f>
        <v/>
      </c>
      <c r="AG77" s="33">
        <f>IF(A77="","",R77-AF77)</f>
        <v/>
      </c>
      <c r="AH77" s="37">
        <f>IF(A77="","",IFERROR(R77/M77,0))</f>
        <v/>
      </c>
      <c r="AI77" s="37">
        <f>IF(A77="","",IFERROR(AG77/M77,0))</f>
        <v/>
      </c>
      <c r="AJ77" s="37">
        <f>IF(A77="","",IFERROR(AG77/M77,0))</f>
        <v/>
      </c>
      <c r="AK77" s="12">
        <f>IF(A77="","",IF(AJ77&gt;='Parámetros'!$B$8,"Rentable",IF(AJ77&gt;='Parámetros'!$B$9,"Revisar","Baja rentabilidad")))</f>
        <v/>
      </c>
      <c r="AL77" s="13" t="n"/>
    </row>
    <row r="78" ht="30" customHeight="1">
      <c r="A78" s="2" t="n"/>
      <c r="B78" s="3" t="n"/>
      <c r="C78" s="2" t="n"/>
      <c r="D78" s="3" t="n"/>
      <c r="E78" s="2" t="n"/>
      <c r="F78" s="2" t="n"/>
      <c r="G78" s="3" t="n"/>
      <c r="H78" s="2" t="n"/>
      <c r="I78" s="48" t="n"/>
      <c r="J78" s="32" t="n"/>
      <c r="K78" s="32" t="n"/>
      <c r="L78" s="32" t="n"/>
      <c r="M78" s="33">
        <f>IF(A78="","",SUM(J78:L78))</f>
        <v/>
      </c>
      <c r="N78" s="32" t="n"/>
      <c r="O78" s="34" t="n"/>
      <c r="P78" s="35" t="n"/>
      <c r="Q78" s="9">
        <f>IF(A78="","",O78*P78)</f>
        <v/>
      </c>
      <c r="R78" s="33">
        <f>IF(A78="","",N78*Q78)</f>
        <v/>
      </c>
      <c r="S78" s="35" t="n"/>
      <c r="T78" s="33">
        <f>IF(A78="","",R78*S78)</f>
        <v/>
      </c>
      <c r="U78" s="32" t="n"/>
      <c r="V78" s="36">
        <f>IF(A78="","",ROUNDUP(Q78/4,0))</f>
        <v/>
      </c>
      <c r="W78" s="33">
        <f>IF(A78="","",U78*V78)</f>
        <v/>
      </c>
      <c r="X78" s="32" t="n"/>
      <c r="Y78" s="32" t="n"/>
      <c r="Z78" s="32" t="n"/>
      <c r="AA78" s="32" t="n"/>
      <c r="AB78" s="32" t="n"/>
      <c r="AC78" s="35" t="n"/>
      <c r="AD78" s="33">
        <f>IF(A78="","",R78*AC78)</f>
        <v/>
      </c>
      <c r="AE78" s="32" t="n"/>
      <c r="AF78" s="33">
        <f>IF(A78="","",SUM(T78,W78,X78:AB78,AD78,AE78))</f>
        <v/>
      </c>
      <c r="AG78" s="33">
        <f>IF(A78="","",R78-AF78)</f>
        <v/>
      </c>
      <c r="AH78" s="37">
        <f>IF(A78="","",IFERROR(R78/M78,0))</f>
        <v/>
      </c>
      <c r="AI78" s="37">
        <f>IF(A78="","",IFERROR(AG78/M78,0))</f>
        <v/>
      </c>
      <c r="AJ78" s="37">
        <f>IF(A78="","",IFERROR(AG78/M78,0))</f>
        <v/>
      </c>
      <c r="AK78" s="12">
        <f>IF(A78="","",IF(AJ78&gt;='Parámetros'!$B$8,"Rentable",IF(AJ78&gt;='Parámetros'!$B$9,"Revisar","Baja rentabilidad")))</f>
        <v/>
      </c>
      <c r="AL78" s="13" t="n"/>
    </row>
    <row r="79" ht="30" customHeight="1">
      <c r="A79" s="2" t="n"/>
      <c r="B79" s="3" t="n"/>
      <c r="C79" s="2" t="n"/>
      <c r="D79" s="3" t="n"/>
      <c r="E79" s="2" t="n"/>
      <c r="F79" s="2" t="n"/>
      <c r="G79" s="3" t="n"/>
      <c r="H79" s="2" t="n"/>
      <c r="I79" s="48" t="n"/>
      <c r="J79" s="32" t="n"/>
      <c r="K79" s="32" t="n"/>
      <c r="L79" s="32" t="n"/>
      <c r="M79" s="33">
        <f>IF(A79="","",SUM(J79:L79))</f>
        <v/>
      </c>
      <c r="N79" s="32" t="n"/>
      <c r="O79" s="34" t="n"/>
      <c r="P79" s="35" t="n"/>
      <c r="Q79" s="9">
        <f>IF(A79="","",O79*P79)</f>
        <v/>
      </c>
      <c r="R79" s="33">
        <f>IF(A79="","",N79*Q79)</f>
        <v/>
      </c>
      <c r="S79" s="35" t="n"/>
      <c r="T79" s="33">
        <f>IF(A79="","",R79*S79)</f>
        <v/>
      </c>
      <c r="U79" s="32" t="n"/>
      <c r="V79" s="36">
        <f>IF(A79="","",ROUNDUP(Q79/4,0))</f>
        <v/>
      </c>
      <c r="W79" s="33">
        <f>IF(A79="","",U79*V79)</f>
        <v/>
      </c>
      <c r="X79" s="32" t="n"/>
      <c r="Y79" s="32" t="n"/>
      <c r="Z79" s="32" t="n"/>
      <c r="AA79" s="32" t="n"/>
      <c r="AB79" s="32" t="n"/>
      <c r="AC79" s="35" t="n"/>
      <c r="AD79" s="33">
        <f>IF(A79="","",R79*AC79)</f>
        <v/>
      </c>
      <c r="AE79" s="32" t="n"/>
      <c r="AF79" s="33">
        <f>IF(A79="","",SUM(T79,W79,X79:AB79,AD79,AE79))</f>
        <v/>
      </c>
      <c r="AG79" s="33">
        <f>IF(A79="","",R79-AF79)</f>
        <v/>
      </c>
      <c r="AH79" s="37">
        <f>IF(A79="","",IFERROR(R79/M79,0))</f>
        <v/>
      </c>
      <c r="AI79" s="37">
        <f>IF(A79="","",IFERROR(AG79/M79,0))</f>
        <v/>
      </c>
      <c r="AJ79" s="37">
        <f>IF(A79="","",IFERROR(AG79/M79,0))</f>
        <v/>
      </c>
      <c r="AK79" s="12">
        <f>IF(A79="","",IF(AJ79&gt;='Parámetros'!$B$8,"Rentable",IF(AJ79&gt;='Parámetros'!$B$9,"Revisar","Baja rentabilidad")))</f>
        <v/>
      </c>
      <c r="AL79" s="13" t="n"/>
    </row>
    <row r="80" ht="30" customHeight="1">
      <c r="A80" s="2" t="n"/>
      <c r="B80" s="3" t="n"/>
      <c r="C80" s="2" t="n"/>
      <c r="D80" s="3" t="n"/>
      <c r="E80" s="2" t="n"/>
      <c r="F80" s="2" t="n"/>
      <c r="G80" s="3" t="n"/>
      <c r="H80" s="2" t="n"/>
      <c r="I80" s="48" t="n"/>
      <c r="J80" s="32" t="n"/>
      <c r="K80" s="32" t="n"/>
      <c r="L80" s="32" t="n"/>
      <c r="M80" s="33">
        <f>IF(A80="","",SUM(J80:L80))</f>
        <v/>
      </c>
      <c r="N80" s="32" t="n"/>
      <c r="O80" s="34" t="n"/>
      <c r="P80" s="35" t="n"/>
      <c r="Q80" s="9">
        <f>IF(A80="","",O80*P80)</f>
        <v/>
      </c>
      <c r="R80" s="33">
        <f>IF(A80="","",N80*Q80)</f>
        <v/>
      </c>
      <c r="S80" s="35" t="n"/>
      <c r="T80" s="33">
        <f>IF(A80="","",R80*S80)</f>
        <v/>
      </c>
      <c r="U80" s="32" t="n"/>
      <c r="V80" s="36">
        <f>IF(A80="","",ROUNDUP(Q80/4,0))</f>
        <v/>
      </c>
      <c r="W80" s="33">
        <f>IF(A80="","",U80*V80)</f>
        <v/>
      </c>
      <c r="X80" s="32" t="n"/>
      <c r="Y80" s="32" t="n"/>
      <c r="Z80" s="32" t="n"/>
      <c r="AA80" s="32" t="n"/>
      <c r="AB80" s="32" t="n"/>
      <c r="AC80" s="35" t="n"/>
      <c r="AD80" s="33">
        <f>IF(A80="","",R80*AC80)</f>
        <v/>
      </c>
      <c r="AE80" s="32" t="n"/>
      <c r="AF80" s="33">
        <f>IF(A80="","",SUM(T80,W80,X80:AB80,AD80,AE80))</f>
        <v/>
      </c>
      <c r="AG80" s="33">
        <f>IF(A80="","",R80-AF80)</f>
        <v/>
      </c>
      <c r="AH80" s="37">
        <f>IF(A80="","",IFERROR(R80/M80,0))</f>
        <v/>
      </c>
      <c r="AI80" s="37">
        <f>IF(A80="","",IFERROR(AG80/M80,0))</f>
        <v/>
      </c>
      <c r="AJ80" s="37">
        <f>IF(A80="","",IFERROR(AG80/M80,0))</f>
        <v/>
      </c>
      <c r="AK80" s="12">
        <f>IF(A80="","",IF(AJ80&gt;='Parámetros'!$B$8,"Rentable",IF(AJ80&gt;='Parámetros'!$B$9,"Revisar","Baja rentabilidad")))</f>
        <v/>
      </c>
      <c r="AL80" s="13" t="n"/>
    </row>
    <row r="81" ht="30" customHeight="1">
      <c r="A81" s="2" t="n"/>
      <c r="B81" s="3" t="n"/>
      <c r="C81" s="2" t="n"/>
      <c r="D81" s="3" t="n"/>
      <c r="E81" s="2" t="n"/>
      <c r="F81" s="2" t="n"/>
      <c r="G81" s="3" t="n"/>
      <c r="H81" s="2" t="n"/>
      <c r="I81" s="48" t="n"/>
      <c r="J81" s="32" t="n"/>
      <c r="K81" s="32" t="n"/>
      <c r="L81" s="32" t="n"/>
      <c r="M81" s="33">
        <f>IF(A81="","",SUM(J81:L81))</f>
        <v/>
      </c>
      <c r="N81" s="32" t="n"/>
      <c r="O81" s="34" t="n"/>
      <c r="P81" s="35" t="n"/>
      <c r="Q81" s="9">
        <f>IF(A81="","",O81*P81)</f>
        <v/>
      </c>
      <c r="R81" s="33">
        <f>IF(A81="","",N81*Q81)</f>
        <v/>
      </c>
      <c r="S81" s="35" t="n"/>
      <c r="T81" s="33">
        <f>IF(A81="","",R81*S81)</f>
        <v/>
      </c>
      <c r="U81" s="32" t="n"/>
      <c r="V81" s="36">
        <f>IF(A81="","",ROUNDUP(Q81/4,0))</f>
        <v/>
      </c>
      <c r="W81" s="33">
        <f>IF(A81="","",U81*V81)</f>
        <v/>
      </c>
      <c r="X81" s="32" t="n"/>
      <c r="Y81" s="32" t="n"/>
      <c r="Z81" s="32" t="n"/>
      <c r="AA81" s="32" t="n"/>
      <c r="AB81" s="32" t="n"/>
      <c r="AC81" s="35" t="n"/>
      <c r="AD81" s="33">
        <f>IF(A81="","",R81*AC81)</f>
        <v/>
      </c>
      <c r="AE81" s="32" t="n"/>
      <c r="AF81" s="33">
        <f>IF(A81="","",SUM(T81,W81,X81:AB81,AD81,AE81))</f>
        <v/>
      </c>
      <c r="AG81" s="33">
        <f>IF(A81="","",R81-AF81)</f>
        <v/>
      </c>
      <c r="AH81" s="37">
        <f>IF(A81="","",IFERROR(R81/M81,0))</f>
        <v/>
      </c>
      <c r="AI81" s="37">
        <f>IF(A81="","",IFERROR(AG81/M81,0))</f>
        <v/>
      </c>
      <c r="AJ81" s="37">
        <f>IF(A81="","",IFERROR(AG81/M81,0))</f>
        <v/>
      </c>
      <c r="AK81" s="12">
        <f>IF(A81="","",IF(AJ81&gt;='Parámetros'!$B$8,"Rentable",IF(AJ81&gt;='Parámetros'!$B$9,"Revisar","Baja rentabilidad")))</f>
        <v/>
      </c>
      <c r="AL81" s="13" t="n"/>
    </row>
    <row r="82" ht="30" customHeight="1">
      <c r="A82" s="2" t="n"/>
      <c r="B82" s="3" t="n"/>
      <c r="C82" s="2" t="n"/>
      <c r="D82" s="3" t="n"/>
      <c r="E82" s="2" t="n"/>
      <c r="F82" s="2" t="n"/>
      <c r="G82" s="3" t="n"/>
      <c r="H82" s="2" t="n"/>
      <c r="I82" s="48" t="n"/>
      <c r="J82" s="32" t="n"/>
      <c r="K82" s="32" t="n"/>
      <c r="L82" s="32" t="n"/>
      <c r="M82" s="33">
        <f>IF(A82="","",SUM(J82:L82))</f>
        <v/>
      </c>
      <c r="N82" s="32" t="n"/>
      <c r="O82" s="34" t="n"/>
      <c r="P82" s="35" t="n"/>
      <c r="Q82" s="9">
        <f>IF(A82="","",O82*P82)</f>
        <v/>
      </c>
      <c r="R82" s="33">
        <f>IF(A82="","",N82*Q82)</f>
        <v/>
      </c>
      <c r="S82" s="35" t="n"/>
      <c r="T82" s="33">
        <f>IF(A82="","",R82*S82)</f>
        <v/>
      </c>
      <c r="U82" s="32" t="n"/>
      <c r="V82" s="36">
        <f>IF(A82="","",ROUNDUP(Q82/4,0))</f>
        <v/>
      </c>
      <c r="W82" s="33">
        <f>IF(A82="","",U82*V82)</f>
        <v/>
      </c>
      <c r="X82" s="32" t="n"/>
      <c r="Y82" s="32" t="n"/>
      <c r="Z82" s="32" t="n"/>
      <c r="AA82" s="32" t="n"/>
      <c r="AB82" s="32" t="n"/>
      <c r="AC82" s="35" t="n"/>
      <c r="AD82" s="33">
        <f>IF(A82="","",R82*AC82)</f>
        <v/>
      </c>
      <c r="AE82" s="32" t="n"/>
      <c r="AF82" s="33">
        <f>IF(A82="","",SUM(T82,W82,X82:AB82,AD82,AE82))</f>
        <v/>
      </c>
      <c r="AG82" s="33">
        <f>IF(A82="","",R82-AF82)</f>
        <v/>
      </c>
      <c r="AH82" s="37">
        <f>IF(A82="","",IFERROR(R82/M82,0))</f>
        <v/>
      </c>
      <c r="AI82" s="37">
        <f>IF(A82="","",IFERROR(AG82/M82,0))</f>
        <v/>
      </c>
      <c r="AJ82" s="37">
        <f>IF(A82="","",IFERROR(AG82/M82,0))</f>
        <v/>
      </c>
      <c r="AK82" s="12">
        <f>IF(A82="","",IF(AJ82&gt;='Parámetros'!$B$8,"Rentable",IF(AJ82&gt;='Parámetros'!$B$9,"Revisar","Baja rentabilidad")))</f>
        <v/>
      </c>
      <c r="AL82" s="13" t="n"/>
    </row>
    <row r="83" ht="30" customHeight="1">
      <c r="A83" s="2" t="n"/>
      <c r="B83" s="3" t="n"/>
      <c r="C83" s="2" t="n"/>
      <c r="D83" s="3" t="n"/>
      <c r="E83" s="2" t="n"/>
      <c r="F83" s="2" t="n"/>
      <c r="G83" s="3" t="n"/>
      <c r="H83" s="2" t="n"/>
      <c r="I83" s="48" t="n"/>
      <c r="J83" s="32" t="n"/>
      <c r="K83" s="32" t="n"/>
      <c r="L83" s="32" t="n"/>
      <c r="M83" s="33">
        <f>IF(A83="","",SUM(J83:L83))</f>
        <v/>
      </c>
      <c r="N83" s="32" t="n"/>
      <c r="O83" s="34" t="n"/>
      <c r="P83" s="35" t="n"/>
      <c r="Q83" s="9">
        <f>IF(A83="","",O83*P83)</f>
        <v/>
      </c>
      <c r="R83" s="33">
        <f>IF(A83="","",N83*Q83)</f>
        <v/>
      </c>
      <c r="S83" s="35" t="n"/>
      <c r="T83" s="33">
        <f>IF(A83="","",R83*S83)</f>
        <v/>
      </c>
      <c r="U83" s="32" t="n"/>
      <c r="V83" s="36">
        <f>IF(A83="","",ROUNDUP(Q83/4,0))</f>
        <v/>
      </c>
      <c r="W83" s="33">
        <f>IF(A83="","",U83*V83)</f>
        <v/>
      </c>
      <c r="X83" s="32" t="n"/>
      <c r="Y83" s="32" t="n"/>
      <c r="Z83" s="32" t="n"/>
      <c r="AA83" s="32" t="n"/>
      <c r="AB83" s="32" t="n"/>
      <c r="AC83" s="35" t="n"/>
      <c r="AD83" s="33">
        <f>IF(A83="","",R83*AC83)</f>
        <v/>
      </c>
      <c r="AE83" s="32" t="n"/>
      <c r="AF83" s="33">
        <f>IF(A83="","",SUM(T83,W83,X83:AB83,AD83,AE83))</f>
        <v/>
      </c>
      <c r="AG83" s="33">
        <f>IF(A83="","",R83-AF83)</f>
        <v/>
      </c>
      <c r="AH83" s="37">
        <f>IF(A83="","",IFERROR(R83/M83,0))</f>
        <v/>
      </c>
      <c r="AI83" s="37">
        <f>IF(A83="","",IFERROR(AG83/M83,0))</f>
        <v/>
      </c>
      <c r="AJ83" s="37">
        <f>IF(A83="","",IFERROR(AG83/M83,0))</f>
        <v/>
      </c>
      <c r="AK83" s="12">
        <f>IF(A83="","",IF(AJ83&gt;='Parámetros'!$B$8,"Rentable",IF(AJ83&gt;='Parámetros'!$B$9,"Revisar","Baja rentabilidad")))</f>
        <v/>
      </c>
      <c r="AL83" s="13" t="n"/>
    </row>
    <row r="84" ht="30" customHeight="1">
      <c r="A84" s="2" t="n"/>
      <c r="B84" s="3" t="n"/>
      <c r="C84" s="2" t="n"/>
      <c r="D84" s="3" t="n"/>
      <c r="E84" s="2" t="n"/>
      <c r="F84" s="2" t="n"/>
      <c r="G84" s="3" t="n"/>
      <c r="H84" s="2" t="n"/>
      <c r="I84" s="48" t="n"/>
      <c r="J84" s="32" t="n"/>
      <c r="K84" s="32" t="n"/>
      <c r="L84" s="32" t="n"/>
      <c r="M84" s="33">
        <f>IF(A84="","",SUM(J84:L84))</f>
        <v/>
      </c>
      <c r="N84" s="32" t="n"/>
      <c r="O84" s="34" t="n"/>
      <c r="P84" s="35" t="n"/>
      <c r="Q84" s="9">
        <f>IF(A84="","",O84*P84)</f>
        <v/>
      </c>
      <c r="R84" s="33">
        <f>IF(A84="","",N84*Q84)</f>
        <v/>
      </c>
      <c r="S84" s="35" t="n"/>
      <c r="T84" s="33">
        <f>IF(A84="","",R84*S84)</f>
        <v/>
      </c>
      <c r="U84" s="32" t="n"/>
      <c r="V84" s="36">
        <f>IF(A84="","",ROUNDUP(Q84/4,0))</f>
        <v/>
      </c>
      <c r="W84" s="33">
        <f>IF(A84="","",U84*V84)</f>
        <v/>
      </c>
      <c r="X84" s="32" t="n"/>
      <c r="Y84" s="32" t="n"/>
      <c r="Z84" s="32" t="n"/>
      <c r="AA84" s="32" t="n"/>
      <c r="AB84" s="32" t="n"/>
      <c r="AC84" s="35" t="n"/>
      <c r="AD84" s="33">
        <f>IF(A84="","",R84*AC84)</f>
        <v/>
      </c>
      <c r="AE84" s="32" t="n"/>
      <c r="AF84" s="33">
        <f>IF(A84="","",SUM(T84,W84,X84:AB84,AD84,AE84))</f>
        <v/>
      </c>
      <c r="AG84" s="33">
        <f>IF(A84="","",R84-AF84)</f>
        <v/>
      </c>
      <c r="AH84" s="37">
        <f>IF(A84="","",IFERROR(R84/M84,0))</f>
        <v/>
      </c>
      <c r="AI84" s="37">
        <f>IF(A84="","",IFERROR(AG84/M84,0))</f>
        <v/>
      </c>
      <c r="AJ84" s="37">
        <f>IF(A84="","",IFERROR(AG84/M84,0))</f>
        <v/>
      </c>
      <c r="AK84" s="12">
        <f>IF(A84="","",IF(AJ84&gt;='Parámetros'!$B$8,"Rentable",IF(AJ84&gt;='Parámetros'!$B$9,"Revisar","Baja rentabilidad")))</f>
        <v/>
      </c>
      <c r="AL84" s="13" t="n"/>
    </row>
    <row r="85" ht="30" customHeight="1">
      <c r="A85" s="2" t="n"/>
      <c r="B85" s="3" t="n"/>
      <c r="C85" s="2" t="n"/>
      <c r="D85" s="3" t="n"/>
      <c r="E85" s="2" t="n"/>
      <c r="F85" s="2" t="n"/>
      <c r="G85" s="3" t="n"/>
      <c r="H85" s="2" t="n"/>
      <c r="I85" s="48" t="n"/>
      <c r="J85" s="32" t="n"/>
      <c r="K85" s="32" t="n"/>
      <c r="L85" s="32" t="n"/>
      <c r="M85" s="33">
        <f>IF(A85="","",SUM(J85:L85))</f>
        <v/>
      </c>
      <c r="N85" s="32" t="n"/>
      <c r="O85" s="34" t="n"/>
      <c r="P85" s="35" t="n"/>
      <c r="Q85" s="9">
        <f>IF(A85="","",O85*P85)</f>
        <v/>
      </c>
      <c r="R85" s="33">
        <f>IF(A85="","",N85*Q85)</f>
        <v/>
      </c>
      <c r="S85" s="35" t="n"/>
      <c r="T85" s="33">
        <f>IF(A85="","",R85*S85)</f>
        <v/>
      </c>
      <c r="U85" s="32" t="n"/>
      <c r="V85" s="36">
        <f>IF(A85="","",ROUNDUP(Q85/4,0))</f>
        <v/>
      </c>
      <c r="W85" s="33">
        <f>IF(A85="","",U85*V85)</f>
        <v/>
      </c>
      <c r="X85" s="32" t="n"/>
      <c r="Y85" s="32" t="n"/>
      <c r="Z85" s="32" t="n"/>
      <c r="AA85" s="32" t="n"/>
      <c r="AB85" s="32" t="n"/>
      <c r="AC85" s="35" t="n"/>
      <c r="AD85" s="33">
        <f>IF(A85="","",R85*AC85)</f>
        <v/>
      </c>
      <c r="AE85" s="32" t="n"/>
      <c r="AF85" s="33">
        <f>IF(A85="","",SUM(T85,W85,X85:AB85,AD85,AE85))</f>
        <v/>
      </c>
      <c r="AG85" s="33">
        <f>IF(A85="","",R85-AF85)</f>
        <v/>
      </c>
      <c r="AH85" s="37">
        <f>IF(A85="","",IFERROR(R85/M85,0))</f>
        <v/>
      </c>
      <c r="AI85" s="37">
        <f>IF(A85="","",IFERROR(AG85/M85,0))</f>
        <v/>
      </c>
      <c r="AJ85" s="37">
        <f>IF(A85="","",IFERROR(AG85/M85,0))</f>
        <v/>
      </c>
      <c r="AK85" s="12">
        <f>IF(A85="","",IF(AJ85&gt;='Parámetros'!$B$8,"Rentable",IF(AJ85&gt;='Parámetros'!$B$9,"Revisar","Baja rentabilidad")))</f>
        <v/>
      </c>
      <c r="AL85" s="13" t="n"/>
    </row>
    <row r="86" ht="30" customHeight="1">
      <c r="A86" s="2" t="n"/>
      <c r="B86" s="3" t="n"/>
      <c r="C86" s="2" t="n"/>
      <c r="D86" s="3" t="n"/>
      <c r="E86" s="2" t="n"/>
      <c r="F86" s="2" t="n"/>
      <c r="G86" s="3" t="n"/>
      <c r="H86" s="2" t="n"/>
      <c r="I86" s="48" t="n"/>
      <c r="J86" s="32" t="n"/>
      <c r="K86" s="32" t="n"/>
      <c r="L86" s="32" t="n"/>
      <c r="M86" s="33">
        <f>IF(A86="","",SUM(J86:L86))</f>
        <v/>
      </c>
      <c r="N86" s="32" t="n"/>
      <c r="O86" s="34" t="n"/>
      <c r="P86" s="35" t="n"/>
      <c r="Q86" s="9">
        <f>IF(A86="","",O86*P86)</f>
        <v/>
      </c>
      <c r="R86" s="33">
        <f>IF(A86="","",N86*Q86)</f>
        <v/>
      </c>
      <c r="S86" s="35" t="n"/>
      <c r="T86" s="33">
        <f>IF(A86="","",R86*S86)</f>
        <v/>
      </c>
      <c r="U86" s="32" t="n"/>
      <c r="V86" s="36">
        <f>IF(A86="","",ROUNDUP(Q86/4,0))</f>
        <v/>
      </c>
      <c r="W86" s="33">
        <f>IF(A86="","",U86*V86)</f>
        <v/>
      </c>
      <c r="X86" s="32" t="n"/>
      <c r="Y86" s="32" t="n"/>
      <c r="Z86" s="32" t="n"/>
      <c r="AA86" s="32" t="n"/>
      <c r="AB86" s="32" t="n"/>
      <c r="AC86" s="35" t="n"/>
      <c r="AD86" s="33">
        <f>IF(A86="","",R86*AC86)</f>
        <v/>
      </c>
      <c r="AE86" s="32" t="n"/>
      <c r="AF86" s="33">
        <f>IF(A86="","",SUM(T86,W86,X86:AB86,AD86,AE86))</f>
        <v/>
      </c>
      <c r="AG86" s="33">
        <f>IF(A86="","",R86-AF86)</f>
        <v/>
      </c>
      <c r="AH86" s="37">
        <f>IF(A86="","",IFERROR(R86/M86,0))</f>
        <v/>
      </c>
      <c r="AI86" s="37">
        <f>IF(A86="","",IFERROR(AG86/M86,0))</f>
        <v/>
      </c>
      <c r="AJ86" s="37">
        <f>IF(A86="","",IFERROR(AG86/M86,0))</f>
        <v/>
      </c>
      <c r="AK86" s="12">
        <f>IF(A86="","",IF(AJ86&gt;='Parámetros'!$B$8,"Rentable",IF(AJ86&gt;='Parámetros'!$B$9,"Revisar","Baja rentabilidad")))</f>
        <v/>
      </c>
      <c r="AL86" s="13" t="n"/>
    </row>
    <row r="87" ht="30" customHeight="1">
      <c r="A87" s="2" t="n"/>
      <c r="B87" s="3" t="n"/>
      <c r="C87" s="2" t="n"/>
      <c r="D87" s="3" t="n"/>
      <c r="E87" s="2" t="n"/>
      <c r="F87" s="2" t="n"/>
      <c r="G87" s="3" t="n"/>
      <c r="H87" s="2" t="n"/>
      <c r="I87" s="48" t="n"/>
      <c r="J87" s="32" t="n"/>
      <c r="K87" s="32" t="n"/>
      <c r="L87" s="32" t="n"/>
      <c r="M87" s="33">
        <f>IF(A87="","",SUM(J87:L87))</f>
        <v/>
      </c>
      <c r="N87" s="32" t="n"/>
      <c r="O87" s="34" t="n"/>
      <c r="P87" s="35" t="n"/>
      <c r="Q87" s="9">
        <f>IF(A87="","",O87*P87)</f>
        <v/>
      </c>
      <c r="R87" s="33">
        <f>IF(A87="","",N87*Q87)</f>
        <v/>
      </c>
      <c r="S87" s="35" t="n"/>
      <c r="T87" s="33">
        <f>IF(A87="","",R87*S87)</f>
        <v/>
      </c>
      <c r="U87" s="32" t="n"/>
      <c r="V87" s="36">
        <f>IF(A87="","",ROUNDUP(Q87/4,0))</f>
        <v/>
      </c>
      <c r="W87" s="33">
        <f>IF(A87="","",U87*V87)</f>
        <v/>
      </c>
      <c r="X87" s="32" t="n"/>
      <c r="Y87" s="32" t="n"/>
      <c r="Z87" s="32" t="n"/>
      <c r="AA87" s="32" t="n"/>
      <c r="AB87" s="32" t="n"/>
      <c r="AC87" s="35" t="n"/>
      <c r="AD87" s="33">
        <f>IF(A87="","",R87*AC87)</f>
        <v/>
      </c>
      <c r="AE87" s="32" t="n"/>
      <c r="AF87" s="33">
        <f>IF(A87="","",SUM(T87,W87,X87:AB87,AD87,AE87))</f>
        <v/>
      </c>
      <c r="AG87" s="33">
        <f>IF(A87="","",R87-AF87)</f>
        <v/>
      </c>
      <c r="AH87" s="37">
        <f>IF(A87="","",IFERROR(R87/M87,0))</f>
        <v/>
      </c>
      <c r="AI87" s="37">
        <f>IF(A87="","",IFERROR(AG87/M87,0))</f>
        <v/>
      </c>
      <c r="AJ87" s="37">
        <f>IF(A87="","",IFERROR(AG87/M87,0))</f>
        <v/>
      </c>
      <c r="AK87" s="12">
        <f>IF(A87="","",IF(AJ87&gt;='Parámetros'!$B$8,"Rentable",IF(AJ87&gt;='Parámetros'!$B$9,"Revisar","Baja rentabilidad")))</f>
        <v/>
      </c>
      <c r="AL87" s="13" t="n"/>
    </row>
    <row r="88" ht="30" customHeight="1">
      <c r="A88" s="2" t="n"/>
      <c r="B88" s="3" t="n"/>
      <c r="C88" s="2" t="n"/>
      <c r="D88" s="3" t="n"/>
      <c r="E88" s="2" t="n"/>
      <c r="F88" s="2" t="n"/>
      <c r="G88" s="3" t="n"/>
      <c r="H88" s="2" t="n"/>
      <c r="I88" s="48" t="n"/>
      <c r="J88" s="32" t="n"/>
      <c r="K88" s="32" t="n"/>
      <c r="L88" s="32" t="n"/>
      <c r="M88" s="33">
        <f>IF(A88="","",SUM(J88:L88))</f>
        <v/>
      </c>
      <c r="N88" s="32" t="n"/>
      <c r="O88" s="34" t="n"/>
      <c r="P88" s="35" t="n"/>
      <c r="Q88" s="9">
        <f>IF(A88="","",O88*P88)</f>
        <v/>
      </c>
      <c r="R88" s="33">
        <f>IF(A88="","",N88*Q88)</f>
        <v/>
      </c>
      <c r="S88" s="35" t="n"/>
      <c r="T88" s="33">
        <f>IF(A88="","",R88*S88)</f>
        <v/>
      </c>
      <c r="U88" s="32" t="n"/>
      <c r="V88" s="36">
        <f>IF(A88="","",ROUNDUP(Q88/4,0))</f>
        <v/>
      </c>
      <c r="W88" s="33">
        <f>IF(A88="","",U88*V88)</f>
        <v/>
      </c>
      <c r="X88" s="32" t="n"/>
      <c r="Y88" s="32" t="n"/>
      <c r="Z88" s="32" t="n"/>
      <c r="AA88" s="32" t="n"/>
      <c r="AB88" s="32" t="n"/>
      <c r="AC88" s="35" t="n"/>
      <c r="AD88" s="33">
        <f>IF(A88="","",R88*AC88)</f>
        <v/>
      </c>
      <c r="AE88" s="32" t="n"/>
      <c r="AF88" s="33">
        <f>IF(A88="","",SUM(T88,W88,X88:AB88,AD88,AE88))</f>
        <v/>
      </c>
      <c r="AG88" s="33">
        <f>IF(A88="","",R88-AF88)</f>
        <v/>
      </c>
      <c r="AH88" s="37">
        <f>IF(A88="","",IFERROR(R88/M88,0))</f>
        <v/>
      </c>
      <c r="AI88" s="37">
        <f>IF(A88="","",IFERROR(AG88/M88,0))</f>
        <v/>
      </c>
      <c r="AJ88" s="37">
        <f>IF(A88="","",IFERROR(AG88/M88,0))</f>
        <v/>
      </c>
      <c r="AK88" s="12">
        <f>IF(A88="","",IF(AJ88&gt;='Parámetros'!$B$8,"Rentable",IF(AJ88&gt;='Parámetros'!$B$9,"Revisar","Baja rentabilidad")))</f>
        <v/>
      </c>
      <c r="AL88" s="13" t="n"/>
    </row>
    <row r="89" ht="30" customHeight="1">
      <c r="A89" s="2" t="n"/>
      <c r="B89" s="3" t="n"/>
      <c r="C89" s="2" t="n"/>
      <c r="D89" s="3" t="n"/>
      <c r="E89" s="2" t="n"/>
      <c r="F89" s="2" t="n"/>
      <c r="G89" s="3" t="n"/>
      <c r="H89" s="2" t="n"/>
      <c r="I89" s="48" t="n"/>
      <c r="J89" s="32" t="n"/>
      <c r="K89" s="32" t="n"/>
      <c r="L89" s="32" t="n"/>
      <c r="M89" s="33">
        <f>IF(A89="","",SUM(J89:L89))</f>
        <v/>
      </c>
      <c r="N89" s="32" t="n"/>
      <c r="O89" s="34" t="n"/>
      <c r="P89" s="35" t="n"/>
      <c r="Q89" s="9">
        <f>IF(A89="","",O89*P89)</f>
        <v/>
      </c>
      <c r="R89" s="33">
        <f>IF(A89="","",N89*Q89)</f>
        <v/>
      </c>
      <c r="S89" s="35" t="n"/>
      <c r="T89" s="33">
        <f>IF(A89="","",R89*S89)</f>
        <v/>
      </c>
      <c r="U89" s="32" t="n"/>
      <c r="V89" s="36">
        <f>IF(A89="","",ROUNDUP(Q89/4,0))</f>
        <v/>
      </c>
      <c r="W89" s="33">
        <f>IF(A89="","",U89*V89)</f>
        <v/>
      </c>
      <c r="X89" s="32" t="n"/>
      <c r="Y89" s="32" t="n"/>
      <c r="Z89" s="32" t="n"/>
      <c r="AA89" s="32" t="n"/>
      <c r="AB89" s="32" t="n"/>
      <c r="AC89" s="35" t="n"/>
      <c r="AD89" s="33">
        <f>IF(A89="","",R89*AC89)</f>
        <v/>
      </c>
      <c r="AE89" s="32" t="n"/>
      <c r="AF89" s="33">
        <f>IF(A89="","",SUM(T89,W89,X89:AB89,AD89,AE89))</f>
        <v/>
      </c>
      <c r="AG89" s="33">
        <f>IF(A89="","",R89-AF89)</f>
        <v/>
      </c>
      <c r="AH89" s="37">
        <f>IF(A89="","",IFERROR(R89/M89,0))</f>
        <v/>
      </c>
      <c r="AI89" s="37">
        <f>IF(A89="","",IFERROR(AG89/M89,0))</f>
        <v/>
      </c>
      <c r="AJ89" s="37">
        <f>IF(A89="","",IFERROR(AG89/M89,0))</f>
        <v/>
      </c>
      <c r="AK89" s="12">
        <f>IF(A89="","",IF(AJ89&gt;='Parámetros'!$B$8,"Rentable",IF(AJ89&gt;='Parámetros'!$B$9,"Revisar","Baja rentabilidad")))</f>
        <v/>
      </c>
      <c r="AL89" s="13" t="n"/>
    </row>
    <row r="90" ht="30" customHeight="1">
      <c r="A90" s="2" t="n"/>
      <c r="B90" s="3" t="n"/>
      <c r="C90" s="2" t="n"/>
      <c r="D90" s="3" t="n"/>
      <c r="E90" s="2" t="n"/>
      <c r="F90" s="2" t="n"/>
      <c r="G90" s="3" t="n"/>
      <c r="H90" s="2" t="n"/>
      <c r="I90" s="48" t="n"/>
      <c r="J90" s="32" t="n"/>
      <c r="K90" s="32" t="n"/>
      <c r="L90" s="32" t="n"/>
      <c r="M90" s="33">
        <f>IF(A90="","",SUM(J90:L90))</f>
        <v/>
      </c>
      <c r="N90" s="32" t="n"/>
      <c r="O90" s="34" t="n"/>
      <c r="P90" s="35" t="n"/>
      <c r="Q90" s="9">
        <f>IF(A90="","",O90*P90)</f>
        <v/>
      </c>
      <c r="R90" s="33">
        <f>IF(A90="","",N90*Q90)</f>
        <v/>
      </c>
      <c r="S90" s="35" t="n"/>
      <c r="T90" s="33">
        <f>IF(A90="","",R90*S90)</f>
        <v/>
      </c>
      <c r="U90" s="32" t="n"/>
      <c r="V90" s="36">
        <f>IF(A90="","",ROUNDUP(Q90/4,0))</f>
        <v/>
      </c>
      <c r="W90" s="33">
        <f>IF(A90="","",U90*V90)</f>
        <v/>
      </c>
      <c r="X90" s="32" t="n"/>
      <c r="Y90" s="32" t="n"/>
      <c r="Z90" s="32" t="n"/>
      <c r="AA90" s="32" t="n"/>
      <c r="AB90" s="32" t="n"/>
      <c r="AC90" s="35" t="n"/>
      <c r="AD90" s="33">
        <f>IF(A90="","",R90*AC90)</f>
        <v/>
      </c>
      <c r="AE90" s="32" t="n"/>
      <c r="AF90" s="33">
        <f>IF(A90="","",SUM(T90,W90,X90:AB90,AD90,AE90))</f>
        <v/>
      </c>
      <c r="AG90" s="33">
        <f>IF(A90="","",R90-AF90)</f>
        <v/>
      </c>
      <c r="AH90" s="37">
        <f>IF(A90="","",IFERROR(R90/M90,0))</f>
        <v/>
      </c>
      <c r="AI90" s="37">
        <f>IF(A90="","",IFERROR(AG90/M90,0))</f>
        <v/>
      </c>
      <c r="AJ90" s="37">
        <f>IF(A90="","",IFERROR(AG90/M90,0))</f>
        <v/>
      </c>
      <c r="AK90" s="12">
        <f>IF(A90="","",IF(AJ90&gt;='Parámetros'!$B$8,"Rentable",IF(AJ90&gt;='Parámetros'!$B$9,"Revisar","Baja rentabilidad")))</f>
        <v/>
      </c>
      <c r="AL90" s="13" t="n"/>
    </row>
    <row r="91" ht="30" customHeight="1">
      <c r="A91" s="2" t="n"/>
      <c r="B91" s="3" t="n"/>
      <c r="C91" s="2" t="n"/>
      <c r="D91" s="3" t="n"/>
      <c r="E91" s="2" t="n"/>
      <c r="F91" s="2" t="n"/>
      <c r="G91" s="3" t="n"/>
      <c r="H91" s="2" t="n"/>
      <c r="I91" s="48" t="n"/>
      <c r="J91" s="32" t="n"/>
      <c r="K91" s="32" t="n"/>
      <c r="L91" s="32" t="n"/>
      <c r="M91" s="33">
        <f>IF(A91="","",SUM(J91:L91))</f>
        <v/>
      </c>
      <c r="N91" s="32" t="n"/>
      <c r="O91" s="34" t="n"/>
      <c r="P91" s="35" t="n"/>
      <c r="Q91" s="9">
        <f>IF(A91="","",O91*P91)</f>
        <v/>
      </c>
      <c r="R91" s="33">
        <f>IF(A91="","",N91*Q91)</f>
        <v/>
      </c>
      <c r="S91" s="35" t="n"/>
      <c r="T91" s="33">
        <f>IF(A91="","",R91*S91)</f>
        <v/>
      </c>
      <c r="U91" s="32" t="n"/>
      <c r="V91" s="36">
        <f>IF(A91="","",ROUNDUP(Q91/4,0))</f>
        <v/>
      </c>
      <c r="W91" s="33">
        <f>IF(A91="","",U91*V91)</f>
        <v/>
      </c>
      <c r="X91" s="32" t="n"/>
      <c r="Y91" s="32" t="n"/>
      <c r="Z91" s="32" t="n"/>
      <c r="AA91" s="32" t="n"/>
      <c r="AB91" s="32" t="n"/>
      <c r="AC91" s="35" t="n"/>
      <c r="AD91" s="33">
        <f>IF(A91="","",R91*AC91)</f>
        <v/>
      </c>
      <c r="AE91" s="32" t="n"/>
      <c r="AF91" s="33">
        <f>IF(A91="","",SUM(T91,W91,X91:AB91,AD91,AE91))</f>
        <v/>
      </c>
      <c r="AG91" s="33">
        <f>IF(A91="","",R91-AF91)</f>
        <v/>
      </c>
      <c r="AH91" s="37">
        <f>IF(A91="","",IFERROR(R91/M91,0))</f>
        <v/>
      </c>
      <c r="AI91" s="37">
        <f>IF(A91="","",IFERROR(AG91/M91,0))</f>
        <v/>
      </c>
      <c r="AJ91" s="37">
        <f>IF(A91="","",IFERROR(AG91/M91,0))</f>
        <v/>
      </c>
      <c r="AK91" s="12">
        <f>IF(A91="","",IF(AJ91&gt;='Parámetros'!$B$8,"Rentable",IF(AJ91&gt;='Parámetros'!$B$9,"Revisar","Baja rentabilidad")))</f>
        <v/>
      </c>
      <c r="AL91" s="13" t="n"/>
    </row>
    <row r="92" ht="30" customHeight="1">
      <c r="A92" s="2" t="n"/>
      <c r="B92" s="3" t="n"/>
      <c r="C92" s="2" t="n"/>
      <c r="D92" s="3" t="n"/>
      <c r="E92" s="2" t="n"/>
      <c r="F92" s="2" t="n"/>
      <c r="G92" s="3" t="n"/>
      <c r="H92" s="2" t="n"/>
      <c r="I92" s="48" t="n"/>
      <c r="J92" s="32" t="n"/>
      <c r="K92" s="32" t="n"/>
      <c r="L92" s="32" t="n"/>
      <c r="M92" s="33">
        <f>IF(A92="","",SUM(J92:L92))</f>
        <v/>
      </c>
      <c r="N92" s="32" t="n"/>
      <c r="O92" s="34" t="n"/>
      <c r="P92" s="35" t="n"/>
      <c r="Q92" s="9">
        <f>IF(A92="","",O92*P92)</f>
        <v/>
      </c>
      <c r="R92" s="33">
        <f>IF(A92="","",N92*Q92)</f>
        <v/>
      </c>
      <c r="S92" s="35" t="n"/>
      <c r="T92" s="33">
        <f>IF(A92="","",R92*S92)</f>
        <v/>
      </c>
      <c r="U92" s="32" t="n"/>
      <c r="V92" s="36">
        <f>IF(A92="","",ROUNDUP(Q92/4,0))</f>
        <v/>
      </c>
      <c r="W92" s="33">
        <f>IF(A92="","",U92*V92)</f>
        <v/>
      </c>
      <c r="X92" s="32" t="n"/>
      <c r="Y92" s="32" t="n"/>
      <c r="Z92" s="32" t="n"/>
      <c r="AA92" s="32" t="n"/>
      <c r="AB92" s="32" t="n"/>
      <c r="AC92" s="35" t="n"/>
      <c r="AD92" s="33">
        <f>IF(A92="","",R92*AC92)</f>
        <v/>
      </c>
      <c r="AE92" s="32" t="n"/>
      <c r="AF92" s="33">
        <f>IF(A92="","",SUM(T92,W92,X92:AB92,AD92,AE92))</f>
        <v/>
      </c>
      <c r="AG92" s="33">
        <f>IF(A92="","",R92-AF92)</f>
        <v/>
      </c>
      <c r="AH92" s="37">
        <f>IF(A92="","",IFERROR(R92/M92,0))</f>
        <v/>
      </c>
      <c r="AI92" s="37">
        <f>IF(A92="","",IFERROR(AG92/M92,0))</f>
        <v/>
      </c>
      <c r="AJ92" s="37">
        <f>IF(A92="","",IFERROR(AG92/M92,0))</f>
        <v/>
      </c>
      <c r="AK92" s="12">
        <f>IF(A92="","",IF(AJ92&gt;='Parámetros'!$B$8,"Rentable",IF(AJ92&gt;='Parámetros'!$B$9,"Revisar","Baja rentabilidad")))</f>
        <v/>
      </c>
      <c r="AL92" s="13" t="n"/>
    </row>
    <row r="93" ht="30" customHeight="1">
      <c r="A93" s="2" t="n"/>
      <c r="B93" s="3" t="n"/>
      <c r="C93" s="2" t="n"/>
      <c r="D93" s="3" t="n"/>
      <c r="E93" s="2" t="n"/>
      <c r="F93" s="2" t="n"/>
      <c r="G93" s="3" t="n"/>
      <c r="H93" s="2" t="n"/>
      <c r="I93" s="48" t="n"/>
      <c r="J93" s="32" t="n"/>
      <c r="K93" s="32" t="n"/>
      <c r="L93" s="32" t="n"/>
      <c r="M93" s="33">
        <f>IF(A93="","",SUM(J93:L93))</f>
        <v/>
      </c>
      <c r="N93" s="32" t="n"/>
      <c r="O93" s="34" t="n"/>
      <c r="P93" s="35" t="n"/>
      <c r="Q93" s="9">
        <f>IF(A93="","",O93*P93)</f>
        <v/>
      </c>
      <c r="R93" s="33">
        <f>IF(A93="","",N93*Q93)</f>
        <v/>
      </c>
      <c r="S93" s="35" t="n"/>
      <c r="T93" s="33">
        <f>IF(A93="","",R93*S93)</f>
        <v/>
      </c>
      <c r="U93" s="32" t="n"/>
      <c r="V93" s="36">
        <f>IF(A93="","",ROUNDUP(Q93/4,0))</f>
        <v/>
      </c>
      <c r="W93" s="33">
        <f>IF(A93="","",U93*V93)</f>
        <v/>
      </c>
      <c r="X93" s="32" t="n"/>
      <c r="Y93" s="32" t="n"/>
      <c r="Z93" s="32" t="n"/>
      <c r="AA93" s="32" t="n"/>
      <c r="AB93" s="32" t="n"/>
      <c r="AC93" s="35" t="n"/>
      <c r="AD93" s="33">
        <f>IF(A93="","",R93*AC93)</f>
        <v/>
      </c>
      <c r="AE93" s="32" t="n"/>
      <c r="AF93" s="33">
        <f>IF(A93="","",SUM(T93,W93,X93:AB93,AD93,AE93))</f>
        <v/>
      </c>
      <c r="AG93" s="33">
        <f>IF(A93="","",R93-AF93)</f>
        <v/>
      </c>
      <c r="AH93" s="37">
        <f>IF(A93="","",IFERROR(R93/M93,0))</f>
        <v/>
      </c>
      <c r="AI93" s="37">
        <f>IF(A93="","",IFERROR(AG93/M93,0))</f>
        <v/>
      </c>
      <c r="AJ93" s="37">
        <f>IF(A93="","",IFERROR(AG93/M93,0))</f>
        <v/>
      </c>
      <c r="AK93" s="12">
        <f>IF(A93="","",IF(AJ93&gt;='Parámetros'!$B$8,"Rentable",IF(AJ93&gt;='Parámetros'!$B$9,"Revisar","Baja rentabilidad")))</f>
        <v/>
      </c>
      <c r="AL93" s="13" t="n"/>
    </row>
    <row r="94" ht="30" customHeight="1">
      <c r="A94" s="2" t="n"/>
      <c r="B94" s="3" t="n"/>
      <c r="C94" s="2" t="n"/>
      <c r="D94" s="3" t="n"/>
      <c r="E94" s="2" t="n"/>
      <c r="F94" s="2" t="n"/>
      <c r="G94" s="3" t="n"/>
      <c r="H94" s="2" t="n"/>
      <c r="I94" s="48" t="n"/>
      <c r="J94" s="32" t="n"/>
      <c r="K94" s="32" t="n"/>
      <c r="L94" s="32" t="n"/>
      <c r="M94" s="33">
        <f>IF(A94="","",SUM(J94:L94))</f>
        <v/>
      </c>
      <c r="N94" s="32" t="n"/>
      <c r="O94" s="34" t="n"/>
      <c r="P94" s="35" t="n"/>
      <c r="Q94" s="9">
        <f>IF(A94="","",O94*P94)</f>
        <v/>
      </c>
      <c r="R94" s="33">
        <f>IF(A94="","",N94*Q94)</f>
        <v/>
      </c>
      <c r="S94" s="35" t="n"/>
      <c r="T94" s="33">
        <f>IF(A94="","",R94*S94)</f>
        <v/>
      </c>
      <c r="U94" s="32" t="n"/>
      <c r="V94" s="36">
        <f>IF(A94="","",ROUNDUP(Q94/4,0))</f>
        <v/>
      </c>
      <c r="W94" s="33">
        <f>IF(A94="","",U94*V94)</f>
        <v/>
      </c>
      <c r="X94" s="32" t="n"/>
      <c r="Y94" s="32" t="n"/>
      <c r="Z94" s="32" t="n"/>
      <c r="AA94" s="32" t="n"/>
      <c r="AB94" s="32" t="n"/>
      <c r="AC94" s="35" t="n"/>
      <c r="AD94" s="33">
        <f>IF(A94="","",R94*AC94)</f>
        <v/>
      </c>
      <c r="AE94" s="32" t="n"/>
      <c r="AF94" s="33">
        <f>IF(A94="","",SUM(T94,W94,X94:AB94,AD94,AE94))</f>
        <v/>
      </c>
      <c r="AG94" s="33">
        <f>IF(A94="","",R94-AF94)</f>
        <v/>
      </c>
      <c r="AH94" s="37">
        <f>IF(A94="","",IFERROR(R94/M94,0))</f>
        <v/>
      </c>
      <c r="AI94" s="37">
        <f>IF(A94="","",IFERROR(AG94/M94,0))</f>
        <v/>
      </c>
      <c r="AJ94" s="37">
        <f>IF(A94="","",IFERROR(AG94/M94,0))</f>
        <v/>
      </c>
      <c r="AK94" s="12">
        <f>IF(A94="","",IF(AJ94&gt;='Parámetros'!$B$8,"Rentable",IF(AJ94&gt;='Parámetros'!$B$9,"Revisar","Baja rentabilidad")))</f>
        <v/>
      </c>
      <c r="AL94" s="13" t="n"/>
    </row>
    <row r="95" ht="30" customHeight="1">
      <c r="A95" s="2" t="n"/>
      <c r="B95" s="3" t="n"/>
      <c r="C95" s="2" t="n"/>
      <c r="D95" s="3" t="n"/>
      <c r="E95" s="2" t="n"/>
      <c r="F95" s="2" t="n"/>
      <c r="G95" s="3" t="n"/>
      <c r="H95" s="2" t="n"/>
      <c r="I95" s="48" t="n"/>
      <c r="J95" s="32" t="n"/>
      <c r="K95" s="32" t="n"/>
      <c r="L95" s="32" t="n"/>
      <c r="M95" s="33">
        <f>IF(A95="","",SUM(J95:L95))</f>
        <v/>
      </c>
      <c r="N95" s="32" t="n"/>
      <c r="O95" s="34" t="n"/>
      <c r="P95" s="35" t="n"/>
      <c r="Q95" s="9">
        <f>IF(A95="","",O95*P95)</f>
        <v/>
      </c>
      <c r="R95" s="33">
        <f>IF(A95="","",N95*Q95)</f>
        <v/>
      </c>
      <c r="S95" s="35" t="n"/>
      <c r="T95" s="33">
        <f>IF(A95="","",R95*S95)</f>
        <v/>
      </c>
      <c r="U95" s="32" t="n"/>
      <c r="V95" s="36">
        <f>IF(A95="","",ROUNDUP(Q95/4,0))</f>
        <v/>
      </c>
      <c r="W95" s="33">
        <f>IF(A95="","",U95*V95)</f>
        <v/>
      </c>
      <c r="X95" s="32" t="n"/>
      <c r="Y95" s="32" t="n"/>
      <c r="Z95" s="32" t="n"/>
      <c r="AA95" s="32" t="n"/>
      <c r="AB95" s="32" t="n"/>
      <c r="AC95" s="35" t="n"/>
      <c r="AD95" s="33">
        <f>IF(A95="","",R95*AC95)</f>
        <v/>
      </c>
      <c r="AE95" s="32" t="n"/>
      <c r="AF95" s="33">
        <f>IF(A95="","",SUM(T95,W95,X95:AB95,AD95,AE95))</f>
        <v/>
      </c>
      <c r="AG95" s="33">
        <f>IF(A95="","",R95-AF95)</f>
        <v/>
      </c>
      <c r="AH95" s="37">
        <f>IF(A95="","",IFERROR(R95/M95,0))</f>
        <v/>
      </c>
      <c r="AI95" s="37">
        <f>IF(A95="","",IFERROR(AG95/M95,0))</f>
        <v/>
      </c>
      <c r="AJ95" s="37">
        <f>IF(A95="","",IFERROR(AG95/M95,0))</f>
        <v/>
      </c>
      <c r="AK95" s="12">
        <f>IF(A95="","",IF(AJ95&gt;='Parámetros'!$B$8,"Rentable",IF(AJ95&gt;='Parámetros'!$B$9,"Revisar","Baja rentabilidad")))</f>
        <v/>
      </c>
      <c r="AL95" s="13" t="n"/>
    </row>
    <row r="96" ht="30" customHeight="1">
      <c r="A96" s="2" t="n"/>
      <c r="B96" s="3" t="n"/>
      <c r="C96" s="2" t="n"/>
      <c r="D96" s="3" t="n"/>
      <c r="E96" s="2" t="n"/>
      <c r="F96" s="2" t="n"/>
      <c r="G96" s="3" t="n"/>
      <c r="H96" s="2" t="n"/>
      <c r="I96" s="48" t="n"/>
      <c r="J96" s="32" t="n"/>
      <c r="K96" s="32" t="n"/>
      <c r="L96" s="32" t="n"/>
      <c r="M96" s="33">
        <f>IF(A96="","",SUM(J96:L96))</f>
        <v/>
      </c>
      <c r="N96" s="32" t="n"/>
      <c r="O96" s="34" t="n"/>
      <c r="P96" s="35" t="n"/>
      <c r="Q96" s="9">
        <f>IF(A96="","",O96*P96)</f>
        <v/>
      </c>
      <c r="R96" s="33">
        <f>IF(A96="","",N96*Q96)</f>
        <v/>
      </c>
      <c r="S96" s="35" t="n"/>
      <c r="T96" s="33">
        <f>IF(A96="","",R96*S96)</f>
        <v/>
      </c>
      <c r="U96" s="32" t="n"/>
      <c r="V96" s="36">
        <f>IF(A96="","",ROUNDUP(Q96/4,0))</f>
        <v/>
      </c>
      <c r="W96" s="33">
        <f>IF(A96="","",U96*V96)</f>
        <v/>
      </c>
      <c r="X96" s="32" t="n"/>
      <c r="Y96" s="32" t="n"/>
      <c r="Z96" s="32" t="n"/>
      <c r="AA96" s="32" t="n"/>
      <c r="AB96" s="32" t="n"/>
      <c r="AC96" s="35" t="n"/>
      <c r="AD96" s="33">
        <f>IF(A96="","",R96*AC96)</f>
        <v/>
      </c>
      <c r="AE96" s="32" t="n"/>
      <c r="AF96" s="33">
        <f>IF(A96="","",SUM(T96,W96,X96:AB96,AD96,AE96))</f>
        <v/>
      </c>
      <c r="AG96" s="33">
        <f>IF(A96="","",R96-AF96)</f>
        <v/>
      </c>
      <c r="AH96" s="37">
        <f>IF(A96="","",IFERROR(R96/M96,0))</f>
        <v/>
      </c>
      <c r="AI96" s="37">
        <f>IF(A96="","",IFERROR(AG96/M96,0))</f>
        <v/>
      </c>
      <c r="AJ96" s="37">
        <f>IF(A96="","",IFERROR(AG96/M96,0))</f>
        <v/>
      </c>
      <c r="AK96" s="12">
        <f>IF(A96="","",IF(AJ96&gt;='Parámetros'!$B$8,"Rentable",IF(AJ96&gt;='Parámetros'!$B$9,"Revisar","Baja rentabilidad")))</f>
        <v/>
      </c>
      <c r="AL96" s="13" t="n"/>
    </row>
    <row r="97" ht="30" customHeight="1">
      <c r="A97" s="2" t="n"/>
      <c r="B97" s="3" t="n"/>
      <c r="C97" s="2" t="n"/>
      <c r="D97" s="3" t="n"/>
      <c r="E97" s="2" t="n"/>
      <c r="F97" s="2" t="n"/>
      <c r="G97" s="3" t="n"/>
      <c r="H97" s="2" t="n"/>
      <c r="I97" s="48" t="n"/>
      <c r="J97" s="32" t="n"/>
      <c r="K97" s="32" t="n"/>
      <c r="L97" s="32" t="n"/>
      <c r="M97" s="33">
        <f>IF(A97="","",SUM(J97:L97))</f>
        <v/>
      </c>
      <c r="N97" s="32" t="n"/>
      <c r="O97" s="34" t="n"/>
      <c r="P97" s="35" t="n"/>
      <c r="Q97" s="9">
        <f>IF(A97="","",O97*P97)</f>
        <v/>
      </c>
      <c r="R97" s="33">
        <f>IF(A97="","",N97*Q97)</f>
        <v/>
      </c>
      <c r="S97" s="35" t="n"/>
      <c r="T97" s="33">
        <f>IF(A97="","",R97*S97)</f>
        <v/>
      </c>
      <c r="U97" s="32" t="n"/>
      <c r="V97" s="36">
        <f>IF(A97="","",ROUNDUP(Q97/4,0))</f>
        <v/>
      </c>
      <c r="W97" s="33">
        <f>IF(A97="","",U97*V97)</f>
        <v/>
      </c>
      <c r="X97" s="32" t="n"/>
      <c r="Y97" s="32" t="n"/>
      <c r="Z97" s="32" t="n"/>
      <c r="AA97" s="32" t="n"/>
      <c r="AB97" s="32" t="n"/>
      <c r="AC97" s="35" t="n"/>
      <c r="AD97" s="33">
        <f>IF(A97="","",R97*AC97)</f>
        <v/>
      </c>
      <c r="AE97" s="32" t="n"/>
      <c r="AF97" s="33">
        <f>IF(A97="","",SUM(T97,W97,X97:AB97,AD97,AE97))</f>
        <v/>
      </c>
      <c r="AG97" s="33">
        <f>IF(A97="","",R97-AF97)</f>
        <v/>
      </c>
      <c r="AH97" s="37">
        <f>IF(A97="","",IFERROR(R97/M97,0))</f>
        <v/>
      </c>
      <c r="AI97" s="37">
        <f>IF(A97="","",IFERROR(AG97/M97,0))</f>
        <v/>
      </c>
      <c r="AJ97" s="37">
        <f>IF(A97="","",IFERROR(AG97/M97,0))</f>
        <v/>
      </c>
      <c r="AK97" s="12">
        <f>IF(A97="","",IF(AJ97&gt;='Parámetros'!$B$8,"Rentable",IF(AJ97&gt;='Parámetros'!$B$9,"Revisar","Baja rentabilidad")))</f>
        <v/>
      </c>
      <c r="AL97" s="13" t="n"/>
    </row>
    <row r="98" ht="30" customHeight="1">
      <c r="A98" s="2" t="n"/>
      <c r="B98" s="3" t="n"/>
      <c r="C98" s="2" t="n"/>
      <c r="D98" s="3" t="n"/>
      <c r="E98" s="2" t="n"/>
      <c r="F98" s="2" t="n"/>
      <c r="G98" s="3" t="n"/>
      <c r="H98" s="2" t="n"/>
      <c r="I98" s="48" t="n"/>
      <c r="J98" s="32" t="n"/>
      <c r="K98" s="32" t="n"/>
      <c r="L98" s="32" t="n"/>
      <c r="M98" s="33">
        <f>IF(A98="","",SUM(J98:L98))</f>
        <v/>
      </c>
      <c r="N98" s="32" t="n"/>
      <c r="O98" s="34" t="n"/>
      <c r="P98" s="35" t="n"/>
      <c r="Q98" s="9">
        <f>IF(A98="","",O98*P98)</f>
        <v/>
      </c>
      <c r="R98" s="33">
        <f>IF(A98="","",N98*Q98)</f>
        <v/>
      </c>
      <c r="S98" s="35" t="n"/>
      <c r="T98" s="33">
        <f>IF(A98="","",R98*S98)</f>
        <v/>
      </c>
      <c r="U98" s="32" t="n"/>
      <c r="V98" s="36">
        <f>IF(A98="","",ROUNDUP(Q98/4,0))</f>
        <v/>
      </c>
      <c r="W98" s="33">
        <f>IF(A98="","",U98*V98)</f>
        <v/>
      </c>
      <c r="X98" s="32" t="n"/>
      <c r="Y98" s="32" t="n"/>
      <c r="Z98" s="32" t="n"/>
      <c r="AA98" s="32" t="n"/>
      <c r="AB98" s="32" t="n"/>
      <c r="AC98" s="35" t="n"/>
      <c r="AD98" s="33">
        <f>IF(A98="","",R98*AC98)</f>
        <v/>
      </c>
      <c r="AE98" s="32" t="n"/>
      <c r="AF98" s="33">
        <f>IF(A98="","",SUM(T98,W98,X98:AB98,AD98,AE98))</f>
        <v/>
      </c>
      <c r="AG98" s="33">
        <f>IF(A98="","",R98-AF98)</f>
        <v/>
      </c>
      <c r="AH98" s="37">
        <f>IF(A98="","",IFERROR(R98/M98,0))</f>
        <v/>
      </c>
      <c r="AI98" s="37">
        <f>IF(A98="","",IFERROR(AG98/M98,0))</f>
        <v/>
      </c>
      <c r="AJ98" s="37">
        <f>IF(A98="","",IFERROR(AG98/M98,0))</f>
        <v/>
      </c>
      <c r="AK98" s="12">
        <f>IF(A98="","",IF(AJ98&gt;='Parámetros'!$B$8,"Rentable",IF(AJ98&gt;='Parámetros'!$B$9,"Revisar","Baja rentabilidad")))</f>
        <v/>
      </c>
      <c r="AL98" s="13" t="n"/>
    </row>
    <row r="99" ht="30" customHeight="1">
      <c r="A99" s="2" t="n"/>
      <c r="B99" s="3" t="n"/>
      <c r="C99" s="2" t="n"/>
      <c r="D99" s="3" t="n"/>
      <c r="E99" s="2" t="n"/>
      <c r="F99" s="2" t="n"/>
      <c r="G99" s="3" t="n"/>
      <c r="H99" s="2" t="n"/>
      <c r="I99" s="48" t="n"/>
      <c r="J99" s="32" t="n"/>
      <c r="K99" s="32" t="n"/>
      <c r="L99" s="32" t="n"/>
      <c r="M99" s="33">
        <f>IF(A99="","",SUM(J99:L99))</f>
        <v/>
      </c>
      <c r="N99" s="32" t="n"/>
      <c r="O99" s="34" t="n"/>
      <c r="P99" s="35" t="n"/>
      <c r="Q99" s="9">
        <f>IF(A99="","",O99*P99)</f>
        <v/>
      </c>
      <c r="R99" s="33">
        <f>IF(A99="","",N99*Q99)</f>
        <v/>
      </c>
      <c r="S99" s="35" t="n"/>
      <c r="T99" s="33">
        <f>IF(A99="","",R99*S99)</f>
        <v/>
      </c>
      <c r="U99" s="32" t="n"/>
      <c r="V99" s="36">
        <f>IF(A99="","",ROUNDUP(Q99/4,0))</f>
        <v/>
      </c>
      <c r="W99" s="33">
        <f>IF(A99="","",U99*V99)</f>
        <v/>
      </c>
      <c r="X99" s="32" t="n"/>
      <c r="Y99" s="32" t="n"/>
      <c r="Z99" s="32" t="n"/>
      <c r="AA99" s="32" t="n"/>
      <c r="AB99" s="32" t="n"/>
      <c r="AC99" s="35" t="n"/>
      <c r="AD99" s="33">
        <f>IF(A99="","",R99*AC99)</f>
        <v/>
      </c>
      <c r="AE99" s="32" t="n"/>
      <c r="AF99" s="33">
        <f>IF(A99="","",SUM(T99,W99,X99:AB99,AD99,AE99))</f>
        <v/>
      </c>
      <c r="AG99" s="33">
        <f>IF(A99="","",R99-AF99)</f>
        <v/>
      </c>
      <c r="AH99" s="37">
        <f>IF(A99="","",IFERROR(R99/M99,0))</f>
        <v/>
      </c>
      <c r="AI99" s="37">
        <f>IF(A99="","",IFERROR(AG99/M99,0))</f>
        <v/>
      </c>
      <c r="AJ99" s="37">
        <f>IF(A99="","",IFERROR(AG99/M99,0))</f>
        <v/>
      </c>
      <c r="AK99" s="12">
        <f>IF(A99="","",IF(AJ99&gt;='Parámetros'!$B$8,"Rentable",IF(AJ99&gt;='Parámetros'!$B$9,"Revisar","Baja rentabilidad")))</f>
        <v/>
      </c>
      <c r="AL99" s="13" t="n"/>
    </row>
    <row r="100" ht="30" customHeight="1">
      <c r="A100" s="2" t="n"/>
      <c r="B100" s="3" t="n"/>
      <c r="C100" s="2" t="n"/>
      <c r="D100" s="3" t="n"/>
      <c r="E100" s="2" t="n"/>
      <c r="F100" s="2" t="n"/>
      <c r="G100" s="3" t="n"/>
      <c r="H100" s="2" t="n"/>
      <c r="I100" s="48" t="n"/>
      <c r="J100" s="32" t="n"/>
      <c r="K100" s="32" t="n"/>
      <c r="L100" s="32" t="n"/>
      <c r="M100" s="33">
        <f>IF(A100="","",SUM(J100:L100))</f>
        <v/>
      </c>
      <c r="N100" s="32" t="n"/>
      <c r="O100" s="34" t="n"/>
      <c r="P100" s="35" t="n"/>
      <c r="Q100" s="9">
        <f>IF(A100="","",O100*P100)</f>
        <v/>
      </c>
      <c r="R100" s="33">
        <f>IF(A100="","",N100*Q100)</f>
        <v/>
      </c>
      <c r="S100" s="35" t="n"/>
      <c r="T100" s="33">
        <f>IF(A100="","",R100*S100)</f>
        <v/>
      </c>
      <c r="U100" s="32" t="n"/>
      <c r="V100" s="36">
        <f>IF(A100="","",ROUNDUP(Q100/4,0))</f>
        <v/>
      </c>
      <c r="W100" s="33">
        <f>IF(A100="","",U100*V100)</f>
        <v/>
      </c>
      <c r="X100" s="32" t="n"/>
      <c r="Y100" s="32" t="n"/>
      <c r="Z100" s="32" t="n"/>
      <c r="AA100" s="32" t="n"/>
      <c r="AB100" s="32" t="n"/>
      <c r="AC100" s="35" t="n"/>
      <c r="AD100" s="33">
        <f>IF(A100="","",R100*AC100)</f>
        <v/>
      </c>
      <c r="AE100" s="32" t="n"/>
      <c r="AF100" s="33">
        <f>IF(A100="","",SUM(T100,W100,X100:AB100,AD100,AE100))</f>
        <v/>
      </c>
      <c r="AG100" s="33">
        <f>IF(A100="","",R100-AF100)</f>
        <v/>
      </c>
      <c r="AH100" s="37">
        <f>IF(A100="","",IFERROR(R100/M100,0))</f>
        <v/>
      </c>
      <c r="AI100" s="37">
        <f>IF(A100="","",IFERROR(AG100/M100,0))</f>
        <v/>
      </c>
      <c r="AJ100" s="37">
        <f>IF(A100="","",IFERROR(AG100/M100,0))</f>
        <v/>
      </c>
      <c r="AK100" s="12">
        <f>IF(A100="","",IF(AJ100&gt;='Parámetros'!$B$8,"Rentable",IF(AJ100&gt;='Parámetros'!$B$9,"Revisar","Baja rentabilidad")))</f>
        <v/>
      </c>
      <c r="AL100" s="13" t="n"/>
    </row>
    <row r="101" ht="30" customHeight="1">
      <c r="A101" s="2" t="n"/>
      <c r="B101" s="3" t="n"/>
      <c r="C101" s="2" t="n"/>
      <c r="D101" s="3" t="n"/>
      <c r="E101" s="2" t="n"/>
      <c r="F101" s="2" t="n"/>
      <c r="G101" s="3" t="n"/>
      <c r="H101" s="2" t="n"/>
      <c r="I101" s="48" t="n"/>
      <c r="J101" s="32" t="n"/>
      <c r="K101" s="32" t="n"/>
      <c r="L101" s="32" t="n"/>
      <c r="M101" s="33">
        <f>IF(A101="","",SUM(J101:L101))</f>
        <v/>
      </c>
      <c r="N101" s="32" t="n"/>
      <c r="O101" s="34" t="n"/>
      <c r="P101" s="35" t="n"/>
      <c r="Q101" s="9">
        <f>IF(A101="","",O101*P101)</f>
        <v/>
      </c>
      <c r="R101" s="33">
        <f>IF(A101="","",N101*Q101)</f>
        <v/>
      </c>
      <c r="S101" s="35" t="n"/>
      <c r="T101" s="33">
        <f>IF(A101="","",R101*S101)</f>
        <v/>
      </c>
      <c r="U101" s="32" t="n"/>
      <c r="V101" s="36">
        <f>IF(A101="","",ROUNDUP(Q101/4,0))</f>
        <v/>
      </c>
      <c r="W101" s="33">
        <f>IF(A101="","",U101*V101)</f>
        <v/>
      </c>
      <c r="X101" s="32" t="n"/>
      <c r="Y101" s="32" t="n"/>
      <c r="Z101" s="32" t="n"/>
      <c r="AA101" s="32" t="n"/>
      <c r="AB101" s="32" t="n"/>
      <c r="AC101" s="35" t="n"/>
      <c r="AD101" s="33">
        <f>IF(A101="","",R101*AC101)</f>
        <v/>
      </c>
      <c r="AE101" s="32" t="n"/>
      <c r="AF101" s="33">
        <f>IF(A101="","",SUM(T101,W101,X101:AB101,AD101,AE101))</f>
        <v/>
      </c>
      <c r="AG101" s="33">
        <f>IF(A101="","",R101-AF101)</f>
        <v/>
      </c>
      <c r="AH101" s="37">
        <f>IF(A101="","",IFERROR(R101/M101,0))</f>
        <v/>
      </c>
      <c r="AI101" s="37">
        <f>IF(A101="","",IFERROR(AG101/M101,0))</f>
        <v/>
      </c>
      <c r="AJ101" s="37">
        <f>IF(A101="","",IFERROR(AG101/M101,0))</f>
        <v/>
      </c>
      <c r="AK101" s="12">
        <f>IF(A101="","",IF(AJ101&gt;='Parámetros'!$B$8,"Rentable",IF(AJ101&gt;='Parámetros'!$B$9,"Revisar","Baja rentabilidad")))</f>
        <v/>
      </c>
      <c r="AL101" s="13" t="n"/>
    </row>
  </sheetData>
  <autoFilter ref="A1:AL101"/>
  <conditionalFormatting sqref="AH2:AK101">
    <cfRule type="expression" priority="1" dxfId="0" stopIfTrue="1">
      <formula>$AK2="Rentable"</formula>
    </cfRule>
    <cfRule type="expression" priority="2" dxfId="1" stopIfTrue="1">
      <formula>$AK2="Revisar"</formula>
    </cfRule>
    <cfRule type="expression" priority="3" dxfId="2" stopIfTrue="1">
      <formula>$AK2="Baja rentabilidad"</formula>
    </cfRule>
  </conditionalFormatting>
  <dataValidations count="4">
    <dataValidation sqref="F2:F101" showErrorMessage="1" showInputMessage="1" allowBlank="1" type="list">
      <formula1>"Andalucía,Canarias,Cataluña,Comunidad de Madrid,Comunidad Valenciana,Illes Balears"</formula1>
    </dataValidation>
    <dataValidation sqref="H2:H101" showErrorMessage="1" showInputMessage="1" allowBlank="1" type="list">
      <formula1>"Activa,En trámite,No disponible"</formula1>
    </dataValidation>
    <dataValidation sqref="P2:P101 S2:S101 AC2:AC101" showErrorMessage="1" showInputMessage="1" allowBlank="1" type="decimal" operator="between">
      <formula1>0</formula1>
      <formula2>1</formula2>
    </dataValidation>
    <dataValidation sqref="J2:L101 N2:O101 U2:U101 X2:AB101 AE2:AE101" showErrorMessage="1" showInputMessage="1" allowBlank="1" type="decimal" operator="greaterThanOrEqual">
      <formula1>0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23"/>
  <sheetViews>
    <sheetView showGridLines="0" workbookViewId="0">
      <selection activeCell="A1" sqref="A1"/>
    </sheetView>
  </sheetViews>
  <sheetFormatPr baseColWidth="8" defaultRowHeight="15"/>
  <cols>
    <col width="42" customWidth="1" min="1" max="1"/>
    <col width="58" customWidth="1" min="2" max="2"/>
    <col width="4" customWidth="1" min="3" max="3"/>
    <col width="31" customWidth="1" min="4" max="4"/>
    <col width="25" customWidth="1" min="5" max="5"/>
  </cols>
  <sheetData>
    <row r="1" ht="28" customHeight="1">
      <c r="A1" s="14" t="inlineStr">
        <is>
          <t>Parámetros y supuestos editables</t>
        </is>
      </c>
      <c r="B1" s="38" t="n"/>
      <c r="C1" s="38" t="n"/>
      <c r="D1" s="38" t="n"/>
      <c r="E1" s="39" t="n"/>
    </row>
    <row r="2">
      <c r="A2" s="15" t="inlineStr">
        <is>
          <t>Supuesto</t>
        </is>
      </c>
      <c r="B2" s="15" t="inlineStr">
        <is>
          <t>Valor editable</t>
        </is>
      </c>
      <c r="D2" s="15" t="inlineStr">
        <is>
          <t>Consulta orientativa</t>
        </is>
      </c>
      <c r="E2" s="15" t="inlineStr">
        <is>
          <t>Resultado</t>
        </is>
      </c>
    </row>
    <row r="3" ht="30" customHeight="1">
      <c r="A3" s="16" t="inlineStr">
        <is>
          <t>Ocupación por defecto</t>
        </is>
      </c>
      <c r="B3" s="40" t="n">
        <v>0.68</v>
      </c>
      <c r="D3" s="18" t="inlineStr">
        <is>
          <t>Comunidad autónoma</t>
        </is>
      </c>
      <c r="E3" s="13" t="inlineStr">
        <is>
          <t>Canarias</t>
        </is>
      </c>
    </row>
    <row r="4" ht="30" customHeight="1">
      <c r="A4" s="18" t="inlineStr">
        <is>
          <t>Comisión de plataforma</t>
        </is>
      </c>
      <c r="B4" s="40" t="n">
        <v>0.15</v>
      </c>
      <c r="D4" s="18" t="inlineStr">
        <is>
          <t>Tipo de referencia orientativo</t>
        </is>
      </c>
      <c r="E4" s="41">
        <f>IFERROR(VLOOKUP(E3,$A$15:$B$21,2,FALSE),"")</f>
        <v/>
      </c>
    </row>
    <row r="5" ht="30" customHeight="1">
      <c r="A5" s="16" t="inlineStr">
        <is>
          <t>Coste medio de limpieza por reserva</t>
        </is>
      </c>
      <c r="B5" s="42" t="n">
        <v>55</v>
      </c>
    </row>
    <row r="6" ht="30" customHeight="1">
      <c r="A6" s="18" t="inlineStr">
        <is>
          <t>Gastos de gestión</t>
        </is>
      </c>
      <c r="B6" s="40" t="n">
        <v>0.18</v>
      </c>
    </row>
    <row r="7" ht="30" customHeight="1">
      <c r="A7" s="16" t="inlineStr">
        <is>
          <t>Noches disponibles anuales</t>
        </is>
      </c>
      <c r="B7" s="43" t="n">
        <v>365</v>
      </c>
    </row>
    <row r="8" ht="30" customHeight="1">
      <c r="A8" s="18" t="inlineStr">
        <is>
          <t>Umbral de rentabilidad objetivo</t>
        </is>
      </c>
      <c r="B8" s="40" t="n">
        <v>0.06</v>
      </c>
    </row>
    <row r="9" ht="30" customHeight="1">
      <c r="A9" s="16" t="inlineStr">
        <is>
          <t>Umbral de revisión de rentabilidad</t>
        </is>
      </c>
      <c r="B9" s="40" t="n">
        <v>0.03</v>
      </c>
    </row>
    <row r="10" ht="30" customHeight="1">
      <c r="A10" s="18" t="inlineStr">
        <is>
          <t>Días mínimos de estancia</t>
        </is>
      </c>
      <c r="B10" s="43" t="n">
        <v>2</v>
      </c>
    </row>
    <row r="11" ht="30" customHeight="1">
      <c r="A11" s="16" t="inlineStr">
        <is>
          <t>Reducción IRPF alquiler vacacional</t>
        </is>
      </c>
      <c r="B11" s="13" t="inlineStr">
        <is>
          <t>No aplicar automáticamente; revisar uso y normativa fiscal</t>
        </is>
      </c>
    </row>
    <row r="12" ht="30" customHeight="1">
      <c r="A12" s="18" t="inlineStr">
        <is>
          <t>Tipo de inmueble</t>
        </is>
      </c>
      <c r="B12" s="13" t="inlineStr">
        <is>
          <t>apartamento turístico</t>
        </is>
      </c>
    </row>
    <row r="13" ht="30" customHeight="1">
      <c r="A13" s="16" t="inlineStr">
        <is>
          <t>IVA, ITP, AJD e impuestos locales</t>
        </is>
      </c>
      <c r="B13" s="13" t="inlineStr">
        <is>
          <t>Revisar según operación y comunidad autónoma</t>
        </is>
      </c>
    </row>
    <row r="14" ht="30" customHeight="1"/>
    <row r="15" ht="30" customHeight="1">
      <c r="A15" s="15" t="inlineStr">
        <is>
          <t>Comunidad autónoma</t>
        </is>
      </c>
      <c r="B15" s="15" t="inlineStr">
        <is>
          <t>Tipo de referencia orientativo</t>
        </is>
      </c>
    </row>
    <row r="16" ht="30" customHeight="1">
      <c r="A16" s="22" t="inlineStr">
        <is>
          <t>Canarias</t>
        </is>
      </c>
      <c r="B16" s="35" t="n">
        <v>0.07000000000000001</v>
      </c>
    </row>
    <row r="17" ht="30" customHeight="1">
      <c r="A17" s="23" t="inlineStr">
        <is>
          <t>Andalucía</t>
        </is>
      </c>
      <c r="B17" s="35" t="n">
        <v>0.07000000000000001</v>
      </c>
    </row>
    <row r="18" ht="30" customHeight="1">
      <c r="A18" s="22" t="inlineStr">
        <is>
          <t>Comunidad Valenciana</t>
        </is>
      </c>
      <c r="B18" s="35" t="n">
        <v>0.1</v>
      </c>
    </row>
    <row r="19" ht="30" customHeight="1">
      <c r="A19" s="23" t="inlineStr">
        <is>
          <t>Cataluña</t>
        </is>
      </c>
      <c r="B19" s="35" t="n">
        <v>0.1</v>
      </c>
    </row>
    <row r="20" ht="30" customHeight="1">
      <c r="A20" s="22" t="inlineStr">
        <is>
          <t>Comunidad de Madrid</t>
        </is>
      </c>
      <c r="B20" s="35" t="n">
        <v>0.06</v>
      </c>
    </row>
    <row r="21" ht="30" customHeight="1">
      <c r="A21" s="23" t="inlineStr">
        <is>
          <t>Illes Balears</t>
        </is>
      </c>
      <c r="B21" s="35" t="n">
        <v>0.1</v>
      </c>
    </row>
    <row r="22" ht="30" customHeight="1"/>
    <row r="23" ht="30" customHeight="1">
      <c r="A23" s="24" t="inlineStr">
        <is>
          <t>Nota fiscal</t>
        </is>
      </c>
      <c r="B23" s="25" t="inlineStr">
        <is>
          <t>Los porcentajes son orientativos y no sustituyen el asesoramiento fiscal, jurídico o administrativo especializado.</t>
        </is>
      </c>
    </row>
  </sheetData>
  <mergeCells count="1">
    <mergeCell ref="A1:E1"/>
  </mergeCells>
  <dataValidations count="1">
    <dataValidation sqref="E3" showErrorMessage="1" showInputMessage="1" allowBlank="1" type="list">
      <formula1>"Andalucía,Canarias,Cataluña,Comunidad de Madrid,Comunidad Valenciana,Illes Balears"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H22"/>
  <sheetViews>
    <sheetView showGridLines="0" workbookViewId="0">
      <selection activeCell="A1" sqref="A1"/>
    </sheetView>
  </sheetViews>
  <sheetFormatPr baseColWidth="8" defaultRowHeight="15"/>
  <cols>
    <col width="29" customWidth="1" min="1" max="1"/>
    <col width="18" customWidth="1" min="2" max="2"/>
    <col width="25" customWidth="1" min="3" max="3"/>
    <col width="18" customWidth="1" min="4" max="4"/>
    <col width="31" customWidth="1" min="5" max="5"/>
    <col width="20" customWidth="1" min="6" max="6"/>
    <col width="4" customWidth="1" min="7" max="7"/>
    <col width="16" customWidth="1" min="8" max="8"/>
  </cols>
  <sheetData>
    <row r="1" ht="30" customHeight="1">
      <c r="A1" s="14" t="inlineStr">
        <is>
          <t>Dashboard de rentabilidad de apartamentos vacacionales</t>
        </is>
      </c>
      <c r="B1" s="38" t="n"/>
      <c r="C1" s="38" t="n"/>
      <c r="D1" s="38" t="n"/>
      <c r="E1" s="38" t="n"/>
      <c r="F1" s="38" t="n"/>
      <c r="G1" s="38" t="n"/>
      <c r="H1" s="39" t="n"/>
    </row>
    <row r="2"/>
    <row r="3">
      <c r="A3" s="15" t="inlineStr">
        <is>
          <t>Inversión total</t>
        </is>
      </c>
      <c r="B3" s="44">
        <f>SUM('Apartamentos'!$M$2:$M$101)</f>
        <v/>
      </c>
      <c r="C3" s="15" t="inlineStr">
        <is>
          <t>Ingresos brutos totales</t>
        </is>
      </c>
      <c r="D3" s="44">
        <f>SUM('Apartamentos'!$R$2:$R$101)</f>
        <v/>
      </c>
      <c r="E3" s="15" t="inlineStr">
        <is>
          <t>Beneficio neto total</t>
        </is>
      </c>
      <c r="F3" s="44">
        <f>SUM('Apartamentos'!$AG$2:$AG$101)</f>
        <v/>
      </c>
    </row>
    <row r="4"/>
    <row r="5"/>
    <row r="6">
      <c r="A6" s="15" t="inlineStr">
        <is>
          <t>Rentabilidad neta media</t>
        </is>
      </c>
      <c r="B6" s="45">
        <f>IFERROR(AVERAGE('Apartamentos'!$AI$2:$AI$101),0)</f>
        <v/>
      </c>
      <c r="C6" s="15" t="inlineStr">
        <is>
          <t>Apartamentos rentables</t>
        </is>
      </c>
      <c r="D6" s="46">
        <f>COUNTIF('Apartamentos'!$AK$2:$AK$101,"Rentable")</f>
        <v/>
      </c>
      <c r="E6" s="15" t="inlineStr">
        <is>
          <t>Porcentaje de apartamentos rentables</t>
        </is>
      </c>
      <c r="F6" s="45">
        <f>IFERROR(COUNTIF('Apartamentos'!$AK$2:$AK$101,"Rentable")/COUNTA('Apartamentos'!$A$2:$A$101),0)</f>
        <v/>
      </c>
    </row>
    <row r="7"/>
    <row r="8"/>
    <row r="9"/>
    <row r="10"/>
    <row r="11"/>
    <row r="12"/>
    <row r="13">
      <c r="A13" s="15" t="inlineStr">
        <is>
          <t>Desglose de gastos operativos</t>
        </is>
      </c>
      <c r="B13" s="15" t="inlineStr">
        <is>
          <t>Importe anual (€)</t>
        </is>
      </c>
    </row>
    <row r="14">
      <c r="A14" s="22" t="inlineStr">
        <is>
          <t>Comisión de plataforma</t>
        </is>
      </c>
      <c r="B14" s="47">
        <f>SUM('Apartamentos'!$T$2:$T$101)</f>
        <v/>
      </c>
    </row>
    <row r="15">
      <c r="A15" s="23" t="inlineStr">
        <is>
          <t>Limpieza</t>
        </is>
      </c>
      <c r="B15" s="47">
        <f>SUM('Apartamentos'!$W$2:$W$101)</f>
        <v/>
      </c>
    </row>
    <row r="16">
      <c r="A16" s="22" t="inlineStr">
        <is>
          <t>Suministros</t>
        </is>
      </c>
      <c r="B16" s="47">
        <f>SUM('Apartamentos'!$X$2:$X$101)</f>
        <v/>
      </c>
    </row>
    <row r="17">
      <c r="A17" s="23" t="inlineStr">
        <is>
          <t>Comunidad</t>
        </is>
      </c>
      <c r="B17" s="47">
        <f>SUM('Apartamentos'!$Y$2:$Y$101)</f>
        <v/>
      </c>
    </row>
    <row r="18">
      <c r="A18" s="22" t="inlineStr">
        <is>
          <t>IBI</t>
        </is>
      </c>
      <c r="B18" s="47">
        <f>SUM('Apartamentos'!$Z$2:$Z$101)</f>
        <v/>
      </c>
    </row>
    <row r="19">
      <c r="A19" s="23" t="inlineStr">
        <is>
          <t>Seguro</t>
        </is>
      </c>
      <c r="B19" s="47">
        <f>SUM('Apartamentos'!$AA$2:$AA$101)</f>
        <v/>
      </c>
    </row>
    <row r="20">
      <c r="A20" s="22" t="inlineStr">
        <is>
          <t>Mantenimiento</t>
        </is>
      </c>
      <c r="B20" s="47">
        <f>SUM('Apartamentos'!$AB$2:$AB$101)</f>
        <v/>
      </c>
    </row>
    <row r="21">
      <c r="A21" s="23" t="inlineStr">
        <is>
          <t>Gestión del inmueble</t>
        </is>
      </c>
      <c r="B21" s="47">
        <f>SUM('Apartamentos'!$AD$2:$AD$101)</f>
        <v/>
      </c>
    </row>
    <row r="22">
      <c r="A22" s="22" t="inlineStr">
        <is>
          <t>Otros gastos deducibles</t>
        </is>
      </c>
      <c r="B22" s="47">
        <f>SUM('Apartamentos'!$AE$2:$AE$101)</f>
        <v/>
      </c>
    </row>
  </sheetData>
  <mergeCells count="1">
    <mergeCell ref="A1:H1"/>
  </mergeCells>
  <pageMargins left="0.75" right="0.75" top="1" bottom="1" header="0.5" footer="0.5"/>
  <drawing xmlns:r="http://schemas.openxmlformats.org/officeDocument/2006/relationships" r:id="rId1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D11"/>
  <sheetViews>
    <sheetView showGridLines="0" workbookViewId="0">
      <selection activeCell="A1" sqref="A1"/>
    </sheetView>
  </sheetViews>
  <sheetFormatPr baseColWidth="8" defaultRowHeight="15"/>
  <cols>
    <col width="30" customWidth="1" min="1" max="1"/>
    <col width="110" customWidth="1" min="2" max="2"/>
    <col width="4" customWidth="1" min="3" max="3"/>
    <col width="4" customWidth="1" min="4" max="4"/>
  </cols>
  <sheetData>
    <row r="1" ht="30" customHeight="1">
      <c r="A1" s="14" t="inlineStr">
        <is>
          <t>Guía de uso del cálculo de rentabilidad</t>
        </is>
      </c>
      <c r="B1" s="38" t="n"/>
      <c r="C1" s="38" t="n"/>
      <c r="D1" s="39" t="n"/>
    </row>
    <row r="2"/>
    <row r="3" ht="46" customHeight="1">
      <c r="A3" s="30" t="inlineStr">
        <is>
          <t>1. Datos editables</t>
        </is>
      </c>
      <c r="B3" s="16" t="inlineStr">
        <is>
          <t>Las celdas amarillas identifican datos editables: adquisición, precios, ocupación, gastos, licencia y observaciones.</t>
        </is>
      </c>
    </row>
    <row r="4" ht="46" customHeight="1">
      <c r="A4" s="30" t="inlineStr">
        <is>
          <t>2. Hoja Apartamentos</t>
        </is>
      </c>
      <c r="B4" s="18" t="inlineStr">
        <is>
          <t>Registre un inmueble por fila. La plantilla está preparada hasta la fila 101 para incorporar nuevos apartamentos.</t>
        </is>
      </c>
    </row>
    <row r="5" ht="46" customHeight="1">
      <c r="A5" s="30" t="inlineStr">
        <is>
          <t>3. Cálculos automáticos</t>
        </is>
      </c>
      <c r="B5" s="16" t="inlineStr">
        <is>
          <t>Las fórmulas calculan noches reservadas, ingresos brutos, comisiones, limpieza, gastos operativos, beneficio neto y rentabilidades.</t>
        </is>
      </c>
    </row>
    <row r="6" ht="46" customHeight="1">
      <c r="A6" s="30" t="inlineStr">
        <is>
          <t>4. Estado de rentabilidad</t>
        </is>
      </c>
      <c r="B6" s="18" t="inlineStr">
        <is>
          <t>El estado se calcula con el ROI sobre inversión y utiliza los umbrales editables de la hoja Parámetros.</t>
        </is>
      </c>
    </row>
    <row r="7" ht="46" customHeight="1">
      <c r="A7" s="30" t="inlineStr">
        <is>
          <t>5. Parámetros</t>
        </is>
      </c>
      <c r="B7" s="16" t="inlineStr">
        <is>
          <t>Revise los supuestos de ocupación, comisión, gestión, limpieza y los umbrales. Los porcentajes fiscales son solo orientativos.</t>
        </is>
      </c>
    </row>
    <row r="8" ht="46" customHeight="1">
      <c r="A8" s="30" t="inlineStr">
        <is>
          <t>6. Dashboard</t>
        </is>
      </c>
      <c r="B8" s="18" t="inlineStr">
        <is>
          <t>El panel consolida toda la capacidad operativa de la tabla, incluyendo filas añadidas hasta la fila 101, y muestra gráficos de beneficio, gastos y rentabilidad.</t>
        </is>
      </c>
    </row>
    <row r="9" ht="46" customHeight="1">
      <c r="A9" s="30" t="inlineStr">
        <is>
          <t>7. Alcance financiero</t>
        </is>
      </c>
      <c r="B9" s="16" t="inlineStr">
        <is>
          <t>La rentabilidad no incluye necesariamente financiación hipotecaria, IRPF, plusvalía municipal ni tributación específica de cada titular.</t>
        </is>
      </c>
    </row>
    <row r="10" ht="46" customHeight="1">
      <c r="A10" s="30" t="inlineStr">
        <is>
          <t>8. Verificaciones obligatorias</t>
        </is>
      </c>
      <c r="B10" s="18" t="inlineStr">
        <is>
          <t>Verifique licencia turística, normativa autonómica, comunidad de propietarios, certificado energético, seguro, IBI y obligaciones de la Ley de Propiedad Horizontal.</t>
        </is>
      </c>
    </row>
    <row r="11" ht="46" customHeight="1">
      <c r="A11" s="30" t="inlineStr">
        <is>
          <t>9. Datos de ejemplo</t>
        </is>
      </c>
      <c r="B11" s="16" t="inlineStr">
        <is>
          <t>Los datos de ejemplo corresponden al ejercicio 2026 y son orientativos para el análisis de un apartamento vacacional.</t>
        </is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2026-10-13T09:27:02Z</dcterms:created>
  <dcterms:modified xmlns:dcterms="http://purl.org/dc/terms/" xmlns:xsi="http://www.w3.org/2001/XMLSchema-instance" xsi:type="dcterms:W3CDTF">2026-10-13T09:27:02Z</dcterms:modified>
</cp:coreProperties>
</file>